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activeTab="1"/>
  </bookViews>
  <sheets>
    <sheet name="データ作成方法" sheetId="1" r:id="rId1"/>
    <sheet name="家計簿データ" sheetId="2" r:id="rId2"/>
    <sheet name="グラフ表示" sheetId="3" r:id="rId3"/>
    <sheet name="まとめ" sheetId="4" r:id="rId4"/>
  </sheets>
  <definedNames/>
  <calcPr fullCalcOnLoad="1"/>
</workbook>
</file>

<file path=xl/sharedStrings.xml><?xml version="1.0" encoding="utf-8"?>
<sst xmlns="http://schemas.openxmlformats.org/spreadsheetml/2006/main" count="122" uniqueCount="78">
  <si>
    <t>いずみエコ生活チャレンジノート</t>
  </si>
  <si>
    <t>合計</t>
  </si>
  <si>
    <t>平均</t>
  </si>
  <si>
    <t>灯油</t>
  </si>
  <si>
    <t>電気</t>
  </si>
  <si>
    <t>人</t>
  </si>
  <si>
    <t>名前</t>
  </si>
  <si>
    <t>当年</t>
  </si>
  <si>
    <t>前年同月</t>
  </si>
  <si>
    <t>前年同月比</t>
  </si>
  <si>
    <t>料金</t>
  </si>
  <si>
    <t>(円)</t>
  </si>
  <si>
    <t>(kg)</t>
  </si>
  <si>
    <r>
      <t>CO</t>
    </r>
    <r>
      <rPr>
        <vertAlign val="subscript"/>
        <sz val="10"/>
        <rFont val="ＭＳ Ｐゴシック"/>
        <family val="3"/>
      </rPr>
      <t>2</t>
    </r>
    <r>
      <rPr>
        <sz val="10"/>
        <rFont val="ＭＳ Ｐゴシック"/>
        <family val="3"/>
      </rPr>
      <t>排出量</t>
    </r>
  </si>
  <si>
    <t>4人家族全国平均</t>
  </si>
  <si>
    <t>(㎥)</t>
  </si>
  <si>
    <t>(㎥)</t>
  </si>
  <si>
    <t>(kg)</t>
  </si>
  <si>
    <t>ガス(</t>
  </si>
  <si>
    <t>)</t>
  </si>
  <si>
    <t>(㎥)</t>
  </si>
  <si>
    <t>4人家族全国平均都市ガス</t>
  </si>
  <si>
    <t>水道</t>
  </si>
  <si>
    <t>（ℓ）</t>
  </si>
  <si>
    <t>ごみ</t>
  </si>
  <si>
    <t>(㎏)</t>
  </si>
  <si>
    <r>
      <t>年累計CO</t>
    </r>
    <r>
      <rPr>
        <vertAlign val="subscript"/>
        <sz val="11"/>
        <rFont val="ＭＳ Ｐゴシック"/>
        <family val="3"/>
      </rPr>
      <t>2</t>
    </r>
    <r>
      <rPr>
        <sz val="11"/>
        <rFont val="ＭＳ Ｐゴシック"/>
        <family val="3"/>
      </rPr>
      <t>排出量(kg.)</t>
    </r>
  </si>
  <si>
    <t>(KWH)</t>
  </si>
  <si>
    <t>(KWH)</t>
  </si>
  <si>
    <t>4人家族での平均値</t>
  </si>
  <si>
    <t>内訳</t>
  </si>
  <si>
    <t>CO2年間総排出量(kg)</t>
  </si>
  <si>
    <t>我家のトピックス（リフォーム、電気製品買い替え、家族が増えた）</t>
  </si>
  <si>
    <t>環境家計簿をつけて、良かった点、反省すること、これからどうする</t>
  </si>
  <si>
    <t>アドバイス（いずみ環境くらぶ）</t>
  </si>
  <si>
    <t>基本事項</t>
  </si>
  <si>
    <t>ガス</t>
  </si>
  <si>
    <t>　　　自動車燃料</t>
  </si>
  <si>
    <t>　都市ガス：1　プロパン：2　半角</t>
  </si>
  <si>
    <t>自動車燃料（</t>
  </si>
  <si>
    <t>）</t>
  </si>
  <si>
    <t>住所</t>
  </si>
  <si>
    <t>℡</t>
  </si>
  <si>
    <t>家族人数</t>
  </si>
  <si>
    <t>（環境家計簿）</t>
  </si>
  <si>
    <t>オール電化（</t>
  </si>
  <si>
    <t>）　○印</t>
  </si>
  <si>
    <t>　 ガソリン：3　　　軽油 ：4　半角</t>
  </si>
  <si>
    <t>環境家計簿(エクセル版）のデータ作成</t>
  </si>
  <si>
    <t>　地球環境を守って行くのは、私たち一人一人です。さあ、皆さん環境家計簿にチャレンジ</t>
  </si>
  <si>
    <t>１.電気　ガス（都市&amp;LP)　水道の公共料金の領収書</t>
  </si>
  <si>
    <r>
      <t>　　電気：</t>
    </r>
    <r>
      <rPr>
        <b/>
        <u val="single"/>
        <sz val="11"/>
        <color indexed="10"/>
        <rFont val="ＭＳ Ｐゴシック"/>
        <family val="3"/>
      </rPr>
      <t>ご使用量（ｋｗｈ）</t>
    </r>
    <r>
      <rPr>
        <sz val="11"/>
        <rFont val="ＭＳ Ｐゴシック"/>
        <family val="3"/>
      </rPr>
      <t>と</t>
    </r>
    <r>
      <rPr>
        <b/>
        <u val="single"/>
        <sz val="11"/>
        <color indexed="10"/>
        <rFont val="ＭＳ Ｐゴシック"/>
        <family val="3"/>
      </rPr>
      <t>ご請求金額（円）</t>
    </r>
    <r>
      <rPr>
        <sz val="11"/>
        <rFont val="ＭＳ Ｐゴシック"/>
        <family val="3"/>
      </rPr>
      <t>の記録をして下さい。前年同月の使用量や先月</t>
    </r>
  </si>
  <si>
    <t>　　　　　の使用量も参考に記録しておきましょう。</t>
  </si>
  <si>
    <r>
      <t>　　ガス：都市ガスやLPガスの</t>
    </r>
    <r>
      <rPr>
        <b/>
        <u val="single"/>
        <sz val="11"/>
        <color indexed="10"/>
        <rFont val="ＭＳ Ｐゴシック"/>
        <family val="3"/>
      </rPr>
      <t>ご使用量（ｍ</t>
    </r>
    <r>
      <rPr>
        <b/>
        <u val="single"/>
        <vertAlign val="superscript"/>
        <sz val="11"/>
        <color indexed="10"/>
        <rFont val="ＭＳ Ｐゴシック"/>
        <family val="3"/>
      </rPr>
      <t>3</t>
    </r>
    <r>
      <rPr>
        <b/>
        <u val="single"/>
        <sz val="11"/>
        <color indexed="10"/>
        <rFont val="ＭＳ Ｐゴシック"/>
        <family val="3"/>
      </rPr>
      <t>）</t>
    </r>
    <r>
      <rPr>
        <sz val="11"/>
        <rFont val="ＭＳ Ｐゴシック"/>
        <family val="3"/>
      </rPr>
      <t>と</t>
    </r>
    <r>
      <rPr>
        <b/>
        <u val="single"/>
        <sz val="11"/>
        <color indexed="10"/>
        <rFont val="ＭＳ Ｐゴシック"/>
        <family val="3"/>
      </rPr>
      <t>ご請求予定金額（円）</t>
    </r>
    <r>
      <rPr>
        <sz val="11"/>
        <rFont val="ＭＳ Ｐゴシック"/>
        <family val="3"/>
      </rPr>
      <t>を記録して下さい。電気</t>
    </r>
  </si>
  <si>
    <t>　　　　　と同様に前年同月分や先月分の使用量も参考に記録しておきましょう。</t>
  </si>
  <si>
    <r>
      <t>　　水道：</t>
    </r>
    <r>
      <rPr>
        <b/>
        <u val="single"/>
        <sz val="11"/>
        <color indexed="10"/>
        <rFont val="ＭＳ Ｐゴシック"/>
        <family val="3"/>
      </rPr>
      <t>水道使用量（ｍ3）</t>
    </r>
    <r>
      <rPr>
        <sz val="11"/>
        <rFont val="ＭＳ Ｐゴシック"/>
        <family val="3"/>
      </rPr>
      <t>と</t>
    </r>
    <r>
      <rPr>
        <b/>
        <u val="single"/>
        <sz val="11"/>
        <color indexed="10"/>
        <rFont val="ＭＳ Ｐゴシック"/>
        <family val="3"/>
      </rPr>
      <t>請求予定料金（円）</t>
    </r>
    <r>
      <rPr>
        <sz val="11"/>
        <rFont val="ＭＳ Ｐゴシック"/>
        <family val="3"/>
      </rPr>
      <t>を記録して下さい。但し、２ヶ月分のご請求</t>
    </r>
  </si>
  <si>
    <r>
      <t>　　　　　ですので、先月分と先々月分に</t>
    </r>
    <r>
      <rPr>
        <b/>
        <u val="single"/>
        <sz val="11"/>
        <color indexed="10"/>
        <rFont val="ＭＳ Ｐゴシック"/>
        <family val="3"/>
      </rPr>
      <t>半分の使用量と料金</t>
    </r>
    <r>
      <rPr>
        <sz val="11"/>
        <rFont val="ＭＳ Ｐゴシック"/>
        <family val="3"/>
      </rPr>
      <t>として記録して下さい。</t>
    </r>
  </si>
  <si>
    <t>２.灯油　ガソリン　軽油の領収書</t>
  </si>
  <si>
    <r>
      <t>　　灯油：購入した月の領収書（又は請求書）は、</t>
    </r>
    <r>
      <rPr>
        <b/>
        <u val="single"/>
        <sz val="11"/>
        <color indexed="10"/>
        <rFont val="ＭＳ Ｐゴシック"/>
        <family val="3"/>
      </rPr>
      <t>月の合計購入量（ℓ）</t>
    </r>
    <r>
      <rPr>
        <sz val="11"/>
        <rFont val="ＭＳ Ｐゴシック"/>
        <family val="3"/>
      </rPr>
      <t>と</t>
    </r>
    <r>
      <rPr>
        <b/>
        <u val="single"/>
        <sz val="11"/>
        <color indexed="10"/>
        <rFont val="ＭＳ Ｐゴシック"/>
        <family val="3"/>
      </rPr>
      <t>購入金額（円）</t>
    </r>
    <r>
      <rPr>
        <sz val="11"/>
        <rFont val="ＭＳ Ｐゴシック"/>
        <family val="3"/>
      </rPr>
      <t>を記録</t>
    </r>
  </si>
  <si>
    <t>　　　　　して下さい。領収書を一箇所にまとめておく事とちょっとした合計を面倒ですが頑張り</t>
  </si>
  <si>
    <t>　　　　　ましょう。</t>
  </si>
  <si>
    <r>
      <t>　　ガソリンｏｒ軽油：購入した月の領収書（又は請求書）は、</t>
    </r>
    <r>
      <rPr>
        <b/>
        <u val="single"/>
        <sz val="11"/>
        <color indexed="10"/>
        <rFont val="ＭＳ Ｐゴシック"/>
        <family val="3"/>
      </rPr>
      <t>月の合計購入量（ℓ）</t>
    </r>
    <r>
      <rPr>
        <sz val="11"/>
        <rFont val="ＭＳ Ｐゴシック"/>
        <family val="3"/>
      </rPr>
      <t>と</t>
    </r>
    <r>
      <rPr>
        <b/>
        <u val="single"/>
        <sz val="11"/>
        <color indexed="10"/>
        <rFont val="ＭＳ Ｐゴシック"/>
        <family val="3"/>
      </rPr>
      <t>購入金額</t>
    </r>
  </si>
  <si>
    <r>
      <t>　　　　　</t>
    </r>
    <r>
      <rPr>
        <b/>
        <u val="single"/>
        <sz val="11"/>
        <color indexed="10"/>
        <rFont val="ＭＳ Ｐゴシック"/>
        <family val="3"/>
      </rPr>
      <t>（円）</t>
    </r>
    <r>
      <rPr>
        <sz val="11"/>
        <rFont val="ＭＳ Ｐゴシック"/>
        <family val="3"/>
      </rPr>
      <t>を記録して下さい。尚、灯油と同様に一箇所にまとめておく方が集計下さい。</t>
    </r>
  </si>
  <si>
    <t>　　　　　尚、ガソリン車とディーゼル車（軽油）は、別々に集計し、記録して下さい。</t>
  </si>
  <si>
    <t>３.ごみ</t>
  </si>
  <si>
    <r>
      <t>　　ごみ：月８回ｏｒ９回の</t>
    </r>
    <r>
      <rPr>
        <b/>
        <u val="single"/>
        <sz val="11"/>
        <color indexed="10"/>
        <rFont val="ＭＳ Ｐゴシック"/>
        <family val="3"/>
      </rPr>
      <t>ごみの量（ｋｇ）</t>
    </r>
    <r>
      <rPr>
        <sz val="11"/>
        <rFont val="ＭＳ Ｐゴシック"/>
        <family val="3"/>
      </rPr>
      <t>を記録して下さい。ごみの量（ｋｇ）は、体重計にごみ</t>
    </r>
  </si>
  <si>
    <t>　　　　　袋を持って量ることが出来ます。毎回の計量も負担になりますので、一度量っておき</t>
  </si>
  <si>
    <t>　　　　　その数値を参考に月の合計を記録して下さい。</t>
  </si>
  <si>
    <t>　以上のデータがそろえば、環境家計簿の作成ができますので、奮ってご参加下さい！</t>
  </si>
  <si>
    <t>しませんか？</t>
  </si>
  <si>
    <t>(KWH)</t>
  </si>
  <si>
    <t>4人家族全国平均</t>
  </si>
  <si>
    <t>"</t>
  </si>
  <si>
    <t>(㎥)</t>
  </si>
  <si>
    <t>4人家族全国平均プロパンガス</t>
  </si>
  <si>
    <t>(㎏)</t>
  </si>
  <si>
    <t>月別使用量・排出量のグラフ</t>
  </si>
  <si>
    <r>
      <rPr>
        <u val="single"/>
        <sz val="11"/>
        <rFont val="ＭＳ Ｐゴシック"/>
        <family val="3"/>
      </rPr>
      <t xml:space="preserve">        </t>
    </r>
    <r>
      <rPr>
        <sz val="11"/>
        <rFont val="ＭＳ Ｐゴシック"/>
        <family val="3"/>
      </rPr>
      <t>年 7月～</t>
    </r>
    <r>
      <rPr>
        <u val="single"/>
        <sz val="11"/>
        <rFont val="ＭＳ Ｐゴシック"/>
        <family val="3"/>
      </rPr>
      <t xml:space="preserve">        </t>
    </r>
    <r>
      <rPr>
        <sz val="11"/>
        <rFont val="ＭＳ Ｐゴシック"/>
        <family val="3"/>
      </rPr>
      <t>年 6月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</si>
</sst>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Red]\(0.00\)"/>
    <numFmt numFmtId="179" formatCode="0_ "/>
    <numFmt numFmtId="180" formatCode="#,##0_ "/>
    <numFmt numFmtId="181" formatCode="#,##0.0_ "/>
    <numFmt numFmtId="182" formatCode="#,##0.0_);[Red]\(#,##0.0\)"/>
    <numFmt numFmtId="183" formatCode="#,##0_);[Red]\(#,##0\)"/>
    <numFmt numFmtId="184" formatCode="#,##0.00_);[Red]\(#,##0.00\)"/>
  </numFmts>
  <fonts count="66">
    <font>
      <sz val="11"/>
      <name val="ＭＳ Ｐゴシック"/>
      <family val="3"/>
    </font>
    <font>
      <sz val="6"/>
      <name val="ＭＳ Ｐゴシック"/>
      <family val="3"/>
    </font>
    <font>
      <sz val="10"/>
      <name val="ＭＳ Ｐゴシック"/>
      <family val="3"/>
    </font>
    <font>
      <vertAlign val="subscript"/>
      <sz val="10"/>
      <name val="ＭＳ Ｐゴシック"/>
      <family val="3"/>
    </font>
    <font>
      <b/>
      <sz val="12"/>
      <name val="ＭＳ Ｐゴシック"/>
      <family val="3"/>
    </font>
    <font>
      <b/>
      <sz val="11"/>
      <name val="ＭＳ Ｐゴシック"/>
      <family val="3"/>
    </font>
    <font>
      <vertAlign val="subscript"/>
      <sz val="11"/>
      <name val="ＭＳ Ｐゴシック"/>
      <family val="3"/>
    </font>
    <font>
      <sz val="11"/>
      <color indexed="32"/>
      <name val="ＭＳ Ｐゴシック"/>
      <family val="3"/>
    </font>
    <font>
      <sz val="11"/>
      <color indexed="12"/>
      <name val="ＭＳ Ｐゴシック"/>
      <family val="3"/>
    </font>
    <font>
      <sz val="12"/>
      <name val="ＭＳ Ｐゴシック"/>
      <family val="3"/>
    </font>
    <font>
      <b/>
      <sz val="12"/>
      <color indexed="10"/>
      <name val="ＭＳ Ｐゴシック"/>
      <family val="3"/>
    </font>
    <font>
      <sz val="22"/>
      <color indexed="12"/>
      <name val="ＭＳ Ｐゴシック"/>
      <family val="3"/>
    </font>
    <font>
      <b/>
      <i/>
      <sz val="11"/>
      <name val="ＭＳ Ｐゴシック"/>
      <family val="3"/>
    </font>
    <font>
      <u val="single"/>
      <sz val="11"/>
      <name val="ＭＳ Ｐゴシック"/>
      <family val="3"/>
    </font>
    <font>
      <b/>
      <u val="single"/>
      <sz val="11"/>
      <color indexed="10"/>
      <name val="ＭＳ Ｐゴシック"/>
      <family val="3"/>
    </font>
    <font>
      <b/>
      <u val="single"/>
      <vertAlign val="superscript"/>
      <sz val="11"/>
      <color indexed="10"/>
      <name val="ＭＳ Ｐゴシック"/>
      <family val="3"/>
    </font>
    <font>
      <b/>
      <sz val="11"/>
      <color indexed="12"/>
      <name val="ＭＳ Ｐゴシック"/>
      <family val="3"/>
    </font>
    <font>
      <sz val="10"/>
      <color indexed="9"/>
      <name val="ＭＳ Ｐゴシック"/>
      <family val="3"/>
    </font>
    <font>
      <sz val="11"/>
      <color indexed="9"/>
      <name val="ＭＳ Ｐゴシック"/>
      <family val="3"/>
    </font>
    <font>
      <u val="single"/>
      <sz val="2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8"/>
      <color indexed="8"/>
      <name val="ＭＳ Ｐゴシック"/>
      <family val="3"/>
    </font>
    <font>
      <sz val="7.35"/>
      <color indexed="8"/>
      <name val="ＭＳ Ｐゴシック"/>
      <family val="3"/>
    </font>
    <font>
      <sz val="10.75"/>
      <color indexed="8"/>
      <name val="ＭＳ Ｐゴシック"/>
      <family val="3"/>
    </font>
    <font>
      <sz val="8.75"/>
      <color indexed="8"/>
      <name val="ＭＳ Ｐゴシック"/>
      <family val="3"/>
    </font>
    <font>
      <sz val="8.25"/>
      <color indexed="8"/>
      <name val="ＭＳ Ｐゴシック"/>
      <family val="3"/>
    </font>
    <font>
      <sz val="8.5"/>
      <color indexed="8"/>
      <name val="ＭＳ Ｐゴシック"/>
      <family val="3"/>
    </font>
    <font>
      <sz val="15.25"/>
      <color indexed="8"/>
      <name val="ＭＳ Ｐゴシック"/>
      <family val="3"/>
    </font>
    <font>
      <sz val="14"/>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75"/>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
      <patternFill patternType="solid">
        <fgColor indexed="3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1" fillId="0" borderId="0" applyNumberFormat="0" applyFill="0" applyBorder="0" applyAlignment="0" applyProtection="0"/>
    <xf numFmtId="0" fontId="65" fillId="32" borderId="0" applyNumberFormat="0" applyBorder="0" applyAlignment="0" applyProtection="0"/>
  </cellStyleXfs>
  <cellXfs count="70">
    <xf numFmtId="0" fontId="0" fillId="0" borderId="0" xfId="0" applyAlignment="1">
      <alignment vertical="center"/>
    </xf>
    <xf numFmtId="0" fontId="0" fillId="33" borderId="0" xfId="0" applyFill="1" applyAlignment="1">
      <alignment vertical="center"/>
    </xf>
    <xf numFmtId="0" fontId="4" fillId="0" borderId="0" xfId="0" applyFont="1" applyAlignment="1">
      <alignment vertical="center"/>
    </xf>
    <xf numFmtId="0" fontId="0" fillId="34" borderId="0" xfId="0" applyFill="1" applyAlignment="1">
      <alignment vertical="center"/>
    </xf>
    <xf numFmtId="0" fontId="0" fillId="34" borderId="10" xfId="0" applyFill="1" applyBorder="1" applyAlignment="1">
      <alignment vertical="center"/>
    </xf>
    <xf numFmtId="0" fontId="0" fillId="35" borderId="0" xfId="0" applyFill="1" applyAlignment="1">
      <alignment vertical="center"/>
    </xf>
    <xf numFmtId="0" fontId="0" fillId="36" borderId="0" xfId="0" applyFill="1" applyAlignment="1">
      <alignment vertical="center"/>
    </xf>
    <xf numFmtId="0" fontId="4" fillId="36" borderId="0" xfId="0" applyFont="1" applyFill="1" applyAlignment="1">
      <alignment vertical="center"/>
    </xf>
    <xf numFmtId="0" fontId="0" fillId="36" borderId="0" xfId="0" applyFill="1" applyAlignment="1">
      <alignment horizontal="right" vertical="center"/>
    </xf>
    <xf numFmtId="0" fontId="4" fillId="36" borderId="0" xfId="0" applyFont="1" applyFill="1" applyAlignment="1">
      <alignment horizontal="right" vertical="center"/>
    </xf>
    <xf numFmtId="0" fontId="0" fillId="36" borderId="11" xfId="0" applyFill="1" applyBorder="1" applyAlignment="1">
      <alignment vertical="center"/>
    </xf>
    <xf numFmtId="0" fontId="0" fillId="36" borderId="10" xfId="0" applyFill="1" applyBorder="1" applyAlignment="1">
      <alignment horizontal="center" vertical="center"/>
    </xf>
    <xf numFmtId="0" fontId="2" fillId="36" borderId="10" xfId="0" applyFont="1" applyFill="1" applyBorder="1" applyAlignment="1">
      <alignment horizontal="center" vertical="center"/>
    </xf>
    <xf numFmtId="0" fontId="2" fillId="36" borderId="10" xfId="0" applyFont="1" applyFill="1" applyBorder="1" applyAlignment="1">
      <alignment vertical="center"/>
    </xf>
    <xf numFmtId="0" fontId="0" fillId="36" borderId="12" xfId="0" applyFill="1" applyBorder="1" applyAlignment="1">
      <alignment vertical="center"/>
    </xf>
    <xf numFmtId="0" fontId="0" fillId="36" borderId="10" xfId="0" applyFill="1" applyBorder="1" applyAlignment="1">
      <alignment vertical="center"/>
    </xf>
    <xf numFmtId="177" fontId="0" fillId="36" borderId="10" xfId="0" applyNumberFormat="1" applyFill="1" applyBorder="1" applyAlignment="1">
      <alignment vertical="center"/>
    </xf>
    <xf numFmtId="2" fontId="0" fillId="36" borderId="10" xfId="0" applyNumberFormat="1" applyFill="1" applyBorder="1" applyAlignment="1">
      <alignment vertical="center"/>
    </xf>
    <xf numFmtId="0" fontId="0" fillId="36" borderId="13" xfId="0" applyFill="1" applyBorder="1" applyAlignment="1">
      <alignment vertical="center"/>
    </xf>
    <xf numFmtId="177" fontId="0" fillId="36" borderId="13" xfId="0" applyNumberFormat="1" applyFill="1" applyBorder="1" applyAlignment="1">
      <alignment vertical="center"/>
    </xf>
    <xf numFmtId="2" fontId="0" fillId="36" borderId="13" xfId="0" applyNumberFormat="1" applyFill="1" applyBorder="1" applyAlignment="1">
      <alignment vertical="center"/>
    </xf>
    <xf numFmtId="0" fontId="0" fillId="36" borderId="14" xfId="0" applyFill="1" applyBorder="1" applyAlignment="1">
      <alignment horizontal="center" vertical="center"/>
    </xf>
    <xf numFmtId="0" fontId="0" fillId="36" borderId="11" xfId="0" applyFill="1" applyBorder="1" applyAlignment="1">
      <alignment horizontal="center" vertical="center"/>
    </xf>
    <xf numFmtId="0" fontId="0" fillId="36" borderId="0"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5" fillId="36" borderId="0" xfId="58" applyNumberFormat="1" applyFont="1" applyFill="1" applyBorder="1" applyAlignment="1">
      <alignment horizontal="center" vertical="center"/>
    </xf>
    <xf numFmtId="0" fontId="7" fillId="36" borderId="0" xfId="0" applyFont="1" applyFill="1" applyAlignment="1">
      <alignment vertical="center"/>
    </xf>
    <xf numFmtId="0" fontId="8" fillId="36" borderId="0" xfId="0" applyFont="1" applyFill="1" applyAlignment="1">
      <alignment vertical="center"/>
    </xf>
    <xf numFmtId="0" fontId="0" fillId="34" borderId="12" xfId="0" applyFill="1" applyBorder="1" applyAlignment="1">
      <alignment horizontal="center" vertical="center"/>
    </xf>
    <xf numFmtId="0" fontId="5" fillId="36" borderId="0" xfId="0" applyFont="1" applyFill="1" applyAlignment="1">
      <alignment vertical="center"/>
    </xf>
    <xf numFmtId="0" fontId="0" fillId="36" borderId="0" xfId="0" applyFill="1" applyBorder="1" applyAlignment="1">
      <alignment horizontal="right" vertical="center"/>
    </xf>
    <xf numFmtId="0" fontId="0" fillId="34" borderId="12" xfId="58" applyNumberFormat="1" applyFont="1" applyFill="1" applyBorder="1" applyAlignment="1">
      <alignment horizontal="center" vertical="center"/>
    </xf>
    <xf numFmtId="0" fontId="7" fillId="36" borderId="0" xfId="0" applyFont="1" applyFill="1" applyAlignment="1">
      <alignment horizontal="right" vertical="center"/>
    </xf>
    <xf numFmtId="0" fontId="9" fillId="36" borderId="0" xfId="0" applyFont="1" applyFill="1" applyAlignment="1">
      <alignment horizontal="center" vertical="center"/>
    </xf>
    <xf numFmtId="0" fontId="10" fillId="36" borderId="0" xfId="0" applyFont="1" applyFill="1" applyAlignment="1">
      <alignment vertical="center"/>
    </xf>
    <xf numFmtId="180" fontId="0" fillId="36" borderId="10" xfId="0" applyNumberFormat="1" applyFill="1" applyBorder="1" applyAlignment="1">
      <alignment vertical="center"/>
    </xf>
    <xf numFmtId="182" fontId="0" fillId="36" borderId="10" xfId="0" applyNumberFormat="1" applyFill="1" applyBorder="1" applyAlignment="1">
      <alignment vertical="center"/>
    </xf>
    <xf numFmtId="182" fontId="0" fillId="36" borderId="11" xfId="0" applyNumberFormat="1" applyFill="1" applyBorder="1" applyAlignment="1">
      <alignment vertical="center"/>
    </xf>
    <xf numFmtId="183" fontId="4" fillId="0" borderId="0" xfId="0" applyNumberFormat="1" applyFont="1" applyAlignment="1">
      <alignment vertical="center"/>
    </xf>
    <xf numFmtId="0" fontId="0" fillId="37" borderId="0" xfId="0" applyFill="1" applyAlignment="1">
      <alignment vertical="center"/>
    </xf>
    <xf numFmtId="0" fontId="0" fillId="37" borderId="0" xfId="0" applyFill="1" applyAlignment="1">
      <alignment vertical="center"/>
    </xf>
    <xf numFmtId="0" fontId="0" fillId="38" borderId="0" xfId="0" applyFill="1" applyAlignment="1">
      <alignment vertical="center"/>
    </xf>
    <xf numFmtId="0" fontId="17" fillId="36" borderId="0" xfId="0" applyFont="1" applyFill="1" applyAlignment="1">
      <alignment horizontal="center" vertical="center" shrinkToFit="1"/>
    </xf>
    <xf numFmtId="0" fontId="18" fillId="36" borderId="0" xfId="0" applyFont="1" applyFill="1" applyAlignment="1" applyProtection="1">
      <alignment vertical="center"/>
      <protection hidden="1"/>
    </xf>
    <xf numFmtId="0" fontId="18" fillId="36" borderId="0" xfId="0" applyFont="1" applyFill="1" applyAlignment="1">
      <alignment horizontal="center" vertical="center"/>
    </xf>
    <xf numFmtId="0" fontId="18" fillId="36" borderId="0" xfId="0" applyFont="1" applyFill="1" applyAlignment="1">
      <alignment vertical="center"/>
    </xf>
    <xf numFmtId="0" fontId="18" fillId="36" borderId="17" xfId="0" applyFont="1" applyFill="1" applyBorder="1" applyAlignment="1">
      <alignment horizontal="center" vertical="center"/>
    </xf>
    <xf numFmtId="0" fontId="18" fillId="36" borderId="18" xfId="0" applyFont="1" applyFill="1" applyBorder="1" applyAlignment="1">
      <alignment horizontal="left" vertical="center"/>
    </xf>
    <xf numFmtId="0" fontId="18" fillId="36" borderId="0" xfId="0" applyFont="1" applyFill="1" applyAlignment="1">
      <alignment horizontal="center" vertical="center" shrinkToFit="1"/>
    </xf>
    <xf numFmtId="0" fontId="18" fillId="36" borderId="0" xfId="0" applyFont="1" applyFill="1" applyBorder="1" applyAlignment="1">
      <alignment horizontal="center" vertical="center"/>
    </xf>
    <xf numFmtId="0" fontId="18" fillId="36" borderId="0" xfId="0" applyFont="1" applyFill="1" applyBorder="1" applyAlignment="1">
      <alignment vertical="center"/>
    </xf>
    <xf numFmtId="0" fontId="0" fillId="34" borderId="0" xfId="0" applyFont="1" applyFill="1" applyAlignment="1">
      <alignment vertical="center"/>
    </xf>
    <xf numFmtId="0" fontId="12" fillId="34" borderId="0" xfId="0" applyFont="1" applyFill="1" applyAlignment="1">
      <alignment vertical="center"/>
    </xf>
    <xf numFmtId="0" fontId="13" fillId="34" borderId="0" xfId="0" applyFont="1" applyFill="1" applyAlignment="1">
      <alignment vertical="center"/>
    </xf>
    <xf numFmtId="0" fontId="16" fillId="34" borderId="0" xfId="0" applyFont="1" applyFill="1" applyAlignment="1">
      <alignment vertical="center"/>
    </xf>
    <xf numFmtId="0" fontId="0" fillId="0" borderId="10" xfId="0" applyNumberFormat="1" applyBorder="1" applyAlignment="1">
      <alignment vertical="center"/>
    </xf>
    <xf numFmtId="0" fontId="0" fillId="0" borderId="10" xfId="0" applyNumberFormat="1" applyFill="1" applyBorder="1" applyAlignment="1">
      <alignment vertical="center"/>
    </xf>
    <xf numFmtId="0" fontId="0" fillId="0" borderId="10" xfId="0" applyNumberFormat="1" applyBorder="1" applyAlignment="1">
      <alignment horizontal="right" vertical="center"/>
    </xf>
    <xf numFmtId="0" fontId="0" fillId="34" borderId="10" xfId="0" applyNumberFormat="1" applyFill="1" applyBorder="1" applyAlignment="1">
      <alignment vertical="center"/>
    </xf>
    <xf numFmtId="0" fontId="2" fillId="0" borderId="10" xfId="0" applyNumberFormat="1" applyFont="1" applyBorder="1" applyAlignment="1">
      <alignment vertical="center"/>
    </xf>
    <xf numFmtId="0" fontId="11" fillId="34" borderId="0" xfId="0" applyFont="1" applyFill="1" applyAlignment="1">
      <alignment horizontal="center" vertical="center"/>
    </xf>
    <xf numFmtId="0" fontId="0" fillId="34" borderId="16" xfId="0" applyFill="1" applyBorder="1" applyAlignment="1">
      <alignment vertical="center"/>
    </xf>
    <xf numFmtId="0" fontId="0" fillId="0" borderId="19" xfId="0" applyBorder="1" applyAlignment="1">
      <alignment vertical="center"/>
    </xf>
    <xf numFmtId="0" fontId="4" fillId="36" borderId="0" xfId="0" applyFont="1" applyFill="1" applyAlignment="1">
      <alignment horizontal="center" vertical="center"/>
    </xf>
    <xf numFmtId="0" fontId="0" fillId="36" borderId="0" xfId="0" applyFill="1" applyAlignment="1">
      <alignment vertical="center"/>
    </xf>
    <xf numFmtId="0" fontId="0" fillId="33" borderId="0" xfId="0" applyFill="1" applyAlignment="1">
      <alignment vertical="center"/>
    </xf>
    <xf numFmtId="0" fontId="5" fillId="36" borderId="20" xfId="0" applyFont="1" applyFill="1" applyBorder="1" applyAlignment="1">
      <alignment horizontal="center" vertical="center"/>
    </xf>
    <xf numFmtId="0" fontId="7" fillId="36" borderId="0" xfId="0" applyFont="1" applyFill="1" applyAlignment="1">
      <alignment vertical="center"/>
    </xf>
    <xf numFmtId="0" fontId="1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電気使用量グラフ</a:t>
            </a:r>
          </a:p>
        </c:rich>
      </c:tx>
      <c:layout>
        <c:manualLayout>
          <c:xMode val="factor"/>
          <c:yMode val="factor"/>
          <c:x val="0.01075"/>
          <c:y val="0.0285"/>
        </c:manualLayout>
      </c:layout>
      <c:spPr>
        <a:noFill/>
        <a:ln>
          <a:noFill/>
        </a:ln>
      </c:spPr>
    </c:title>
    <c:plotArea>
      <c:layout>
        <c:manualLayout>
          <c:xMode val="edge"/>
          <c:yMode val="edge"/>
          <c:x val="0.0585"/>
          <c:y val="0.1275"/>
          <c:w val="0.85425"/>
          <c:h val="0.82075"/>
        </c:manualLayout>
      </c:layout>
      <c:lineChart>
        <c:grouping val="standard"/>
        <c:varyColors val="0"/>
        <c:ser>
          <c:idx val="0"/>
          <c:order val="0"/>
          <c:tx>
            <c:strRef>
              <c:f>'家計簿データ'!$C$8</c:f>
              <c:strCache>
                <c:ptCount val="1"/>
                <c:pt idx="0">
                  <c:v>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'家計簿データ'!$B$10:$B$21</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'家計簿データ'!$C$10:$C$21</c:f>
              <c:numCache>
                <c:ptCount val="12"/>
              </c:numCache>
            </c:numRef>
          </c:val>
          <c:smooth val="0"/>
        </c:ser>
        <c:ser>
          <c:idx val="1"/>
          <c:order val="1"/>
          <c:tx>
            <c:strRef>
              <c:f>'家計簿データ'!$D$8</c:f>
              <c:strCache>
                <c:ptCount val="1"/>
                <c:pt idx="0">
                  <c:v>前年同月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'家計簿データ'!$B$10:$B$21</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'家計簿データ'!$D$10:$D$21</c:f>
              <c:numCache>
                <c:ptCount val="12"/>
              </c:numCache>
            </c:numRef>
          </c:val>
          <c:smooth val="0"/>
        </c:ser>
        <c:marker val="1"/>
        <c:axId val="30364855"/>
        <c:axId val="4848240"/>
      </c:lineChart>
      <c:catAx>
        <c:axId val="30364855"/>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225"/>
              <c:y val="-0.000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48240"/>
        <c:crosses val="autoZero"/>
        <c:auto val="1"/>
        <c:lblOffset val="100"/>
        <c:tickLblSkip val="1"/>
        <c:noMultiLvlLbl val="0"/>
      </c:catAx>
      <c:valAx>
        <c:axId val="4848240"/>
        <c:scaling>
          <c:orientation val="minMax"/>
          <c:max val="2000"/>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ｋｗｈ</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3675"/>
              <c:y val="0.13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364855"/>
        <c:crossesAt val="1"/>
        <c:crossBetween val="between"/>
        <c:dispUnits/>
      </c:valAx>
      <c:spPr>
        <a:solidFill>
          <a:srgbClr val="FFFFFF"/>
        </a:solidFill>
        <a:ln w="12700">
          <a:solidFill>
            <a:srgbClr val="808080"/>
          </a:solidFill>
        </a:ln>
      </c:spPr>
    </c:plotArea>
    <c:legend>
      <c:legendPos val="t"/>
      <c:layout>
        <c:manualLayout>
          <c:xMode val="edge"/>
          <c:yMode val="edge"/>
          <c:x val="0.77875"/>
          <c:y val="0.02625"/>
          <c:w val="0.18"/>
          <c:h val="0.08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ガス使用量グラフ</a:t>
            </a:r>
          </a:p>
        </c:rich>
      </c:tx>
      <c:layout>
        <c:manualLayout>
          <c:xMode val="factor"/>
          <c:yMode val="factor"/>
          <c:x val="0.05225"/>
          <c:y val="0.02375"/>
        </c:manualLayout>
      </c:layout>
      <c:spPr>
        <a:noFill/>
        <a:ln>
          <a:noFill/>
        </a:ln>
      </c:spPr>
    </c:title>
    <c:plotArea>
      <c:layout>
        <c:manualLayout>
          <c:xMode val="edge"/>
          <c:yMode val="edge"/>
          <c:x val="0.069"/>
          <c:y val="0.12725"/>
          <c:w val="0.86425"/>
          <c:h val="0.81675"/>
        </c:manualLayout>
      </c:layout>
      <c:lineChart>
        <c:grouping val="standard"/>
        <c:varyColors val="0"/>
        <c:ser>
          <c:idx val="0"/>
          <c:order val="0"/>
          <c:tx>
            <c:strRef>
              <c:f>'家計簿データ'!$J$8</c:f>
              <c:strCache>
                <c:ptCount val="1"/>
                <c:pt idx="0">
                  <c:v>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'家計簿データ'!$B$10:$B$21</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'家計簿データ'!$J$10:$J$21</c:f>
              <c:numCache>
                <c:ptCount val="12"/>
              </c:numCache>
            </c:numRef>
          </c:val>
          <c:smooth val="0"/>
        </c:ser>
        <c:ser>
          <c:idx val="1"/>
          <c:order val="1"/>
          <c:tx>
            <c:strRef>
              <c:f>'家計簿データ'!$K$8</c:f>
              <c:strCache>
                <c:ptCount val="1"/>
                <c:pt idx="0">
                  <c:v>前年同月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'家計簿データ'!$B$10:$B$21</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'家計簿データ'!$K$10:$K$21</c:f>
              <c:numCache>
                <c:ptCount val="12"/>
              </c:numCache>
            </c:numRef>
          </c:val>
          <c:smooth val="0"/>
        </c:ser>
        <c:marker val="1"/>
        <c:axId val="43634161"/>
        <c:axId val="57163130"/>
      </c:lineChart>
      <c:catAx>
        <c:axId val="43634161"/>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a:t>
                </a:r>
                <a:r>
                  <a:rPr lang="en-US" cap="none" sz="975" b="0" i="0" u="none" baseline="0">
                    <a:solidFill>
                      <a:srgbClr val="000000"/>
                    </a:solidFill>
                    <a:latin typeface="ＭＳ Ｐゴシック"/>
                    <a:ea typeface="ＭＳ Ｐゴシック"/>
                    <a:cs typeface="ＭＳ Ｐゴシック"/>
                  </a:rPr>
                  <a:t>月</a:t>
                </a:r>
                <a:r>
                  <a:rPr lang="en-US" cap="none" sz="975" b="0" i="0" u="none" baseline="0">
                    <a:solidFill>
                      <a:srgbClr val="000000"/>
                    </a:solidFill>
                    <a:latin typeface="ＭＳ Ｐゴシック"/>
                    <a:ea typeface="ＭＳ Ｐゴシック"/>
                    <a:cs typeface="ＭＳ Ｐゴシック"/>
                  </a:rPr>
                  <a:t>)</a:t>
                </a:r>
              </a:p>
            </c:rich>
          </c:tx>
          <c:layout>
            <c:manualLayout>
              <c:xMode val="factor"/>
              <c:yMode val="factor"/>
              <c:x val="-0.003"/>
              <c:y val="0.001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163130"/>
        <c:crosses val="autoZero"/>
        <c:auto val="1"/>
        <c:lblOffset val="100"/>
        <c:tickLblSkip val="1"/>
        <c:noMultiLvlLbl val="0"/>
      </c:catAx>
      <c:valAx>
        <c:axId val="57163130"/>
        <c:scaling>
          <c:orientation val="minMax"/>
          <c:max val="400"/>
          <c:min val="0"/>
        </c:scaling>
        <c:axPos val="l"/>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(m3)</a:t>
                </a:r>
              </a:p>
            </c:rich>
          </c:tx>
          <c:layout>
            <c:manualLayout>
              <c:xMode val="factor"/>
              <c:yMode val="factor"/>
              <c:x val="0.01875"/>
              <c:y val="0.13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634161"/>
        <c:crossesAt val="1"/>
        <c:crossBetween val="between"/>
        <c:dispUnits/>
      </c:valAx>
      <c:spPr>
        <a:solidFill>
          <a:srgbClr val="FFFFFF"/>
        </a:solidFill>
        <a:ln w="12700">
          <a:solidFill>
            <a:srgbClr val="808080"/>
          </a:solidFill>
        </a:ln>
      </c:spPr>
    </c:plotArea>
    <c:legend>
      <c:legendPos val="r"/>
      <c:layout>
        <c:manualLayout>
          <c:xMode val="edge"/>
          <c:yMode val="edge"/>
          <c:x val="0.7995"/>
          <c:y val="0.03075"/>
          <c:w val="0.1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水道使用量グラフ</a:t>
            </a:r>
          </a:p>
        </c:rich>
      </c:tx>
      <c:layout>
        <c:manualLayout>
          <c:xMode val="factor"/>
          <c:yMode val="factor"/>
          <c:x val="0.00875"/>
          <c:y val="0.0135"/>
        </c:manualLayout>
      </c:layout>
      <c:spPr>
        <a:noFill/>
        <a:ln>
          <a:noFill/>
        </a:ln>
      </c:spPr>
    </c:title>
    <c:plotArea>
      <c:layout>
        <c:manualLayout>
          <c:xMode val="edge"/>
          <c:yMode val="edge"/>
          <c:x val="0.04125"/>
          <c:y val="0.111"/>
          <c:w val="0.8615"/>
          <c:h val="0.84325"/>
        </c:manualLayout>
      </c:layout>
      <c:lineChart>
        <c:grouping val="standard"/>
        <c:varyColors val="0"/>
        <c:ser>
          <c:idx val="0"/>
          <c:order val="0"/>
          <c:tx>
            <c:strRef>
              <c:f>'家計簿データ'!$C$27</c:f>
              <c:strCache>
                <c:ptCount val="1"/>
                <c:pt idx="0">
                  <c:v>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'家計簿データ'!$B$29:$B$40</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'家計簿データ'!$C$29:$C$40</c:f>
              <c:numCache>
                <c:ptCount val="12"/>
              </c:numCache>
            </c:numRef>
          </c:val>
          <c:smooth val="0"/>
        </c:ser>
        <c:ser>
          <c:idx val="1"/>
          <c:order val="1"/>
          <c:tx>
            <c:strRef>
              <c:f>'家計簿データ'!$D$27</c:f>
              <c:strCache>
                <c:ptCount val="1"/>
                <c:pt idx="0">
                  <c:v>前年同月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'家計簿データ'!$B$29:$B$40</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'家計簿データ'!$D$29:$D$40</c:f>
              <c:numCache>
                <c:ptCount val="12"/>
              </c:numCache>
            </c:numRef>
          </c:val>
          <c:smooth val="0"/>
        </c:ser>
        <c:marker val="1"/>
        <c:axId val="44706123"/>
        <c:axId val="66810788"/>
      </c:lineChart>
      <c:catAx>
        <c:axId val="44706123"/>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2"/>
              <c:y val="0.001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810788"/>
        <c:crosses val="autoZero"/>
        <c:auto val="1"/>
        <c:lblOffset val="100"/>
        <c:tickLblSkip val="1"/>
        <c:noMultiLvlLbl val="0"/>
      </c:catAx>
      <c:valAx>
        <c:axId val="66810788"/>
        <c:scaling>
          <c:orientation val="minMax"/>
          <c:max val="120"/>
          <c:min val="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ｍ</a:t>
                </a:r>
                <a:r>
                  <a:rPr lang="en-US" cap="none" sz="1000" b="0" i="0" u="none" baseline="0">
                    <a:solidFill>
                      <a:srgbClr val="000000"/>
                    </a:solidFill>
                    <a:latin typeface="ＭＳ Ｐゴシック"/>
                    <a:ea typeface="ＭＳ Ｐゴシック"/>
                    <a:cs typeface="ＭＳ Ｐゴシック"/>
                  </a:rPr>
                  <a:t>3)</a:t>
                </a:r>
              </a:p>
            </c:rich>
          </c:tx>
          <c:layout>
            <c:manualLayout>
              <c:xMode val="factor"/>
              <c:yMode val="factor"/>
              <c:x val="0.03075"/>
              <c:y val="0.136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70612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796"/>
          <c:y val="0.0205"/>
          <c:w val="0.17125"/>
          <c:h val="0.07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99CCFF"/>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灯油使用量グラフ</a:t>
            </a:r>
          </a:p>
        </c:rich>
      </c:tx>
      <c:layout>
        <c:manualLayout>
          <c:xMode val="factor"/>
          <c:yMode val="factor"/>
          <c:x val="0.002"/>
          <c:y val="0.0115"/>
        </c:manualLayout>
      </c:layout>
      <c:spPr>
        <a:noFill/>
        <a:ln>
          <a:noFill/>
        </a:ln>
      </c:spPr>
    </c:title>
    <c:plotArea>
      <c:layout>
        <c:manualLayout>
          <c:xMode val="edge"/>
          <c:yMode val="edge"/>
          <c:x val="0.065"/>
          <c:y val="0.10125"/>
          <c:w val="0.8735"/>
          <c:h val="0.85025"/>
        </c:manualLayout>
      </c:layout>
      <c:lineChart>
        <c:grouping val="standard"/>
        <c:varyColors val="0"/>
        <c:ser>
          <c:idx val="0"/>
          <c:order val="0"/>
          <c:tx>
            <c:strRef>
              <c:f>'家計簿データ'!$J$27</c:f>
              <c:strCache>
                <c:ptCount val="1"/>
                <c:pt idx="0">
                  <c:v>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'家計簿データ'!$B$29:$B$40</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'家計簿データ'!$J$29:$J$40</c:f>
              <c:numCache>
                <c:ptCount val="12"/>
              </c:numCache>
            </c:numRef>
          </c:val>
          <c:smooth val="0"/>
        </c:ser>
        <c:ser>
          <c:idx val="1"/>
          <c:order val="1"/>
          <c:tx>
            <c:strRef>
              <c:f>'家計簿データ'!$K$27</c:f>
              <c:strCache>
                <c:ptCount val="1"/>
                <c:pt idx="0">
                  <c:v>前年同月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'家計簿データ'!$B$29:$B$40</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'家計簿データ'!$K$29:$K$40</c:f>
              <c:numCache>
                <c:ptCount val="12"/>
              </c:numCache>
            </c:numRef>
          </c:val>
          <c:smooth val="0"/>
        </c:ser>
        <c:marker val="1"/>
        <c:axId val="64426181"/>
        <c:axId val="42964718"/>
      </c:lineChart>
      <c:catAx>
        <c:axId val="64426181"/>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275"/>
              <c:y val="0.001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964718"/>
        <c:crosses val="autoZero"/>
        <c:auto val="1"/>
        <c:lblOffset val="100"/>
        <c:tickLblSkip val="1"/>
        <c:noMultiLvlLbl val="0"/>
      </c:catAx>
      <c:valAx>
        <c:axId val="42964718"/>
        <c:scaling>
          <c:orientation val="minMax"/>
          <c:max val="14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(ℓ)</a:t>
                </a:r>
              </a:p>
            </c:rich>
          </c:tx>
          <c:layout>
            <c:manualLayout>
              <c:xMode val="factor"/>
              <c:yMode val="factor"/>
              <c:x val="0.02375"/>
              <c:y val="0.138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64426181"/>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0175"/>
          <c:y val="0.0205"/>
          <c:w val="0.17325"/>
          <c:h val="0.07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CC99"/>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燃料</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ガソリン・軽油</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使用量グラフ</a:t>
            </a:r>
          </a:p>
        </c:rich>
      </c:tx>
      <c:layout>
        <c:manualLayout>
          <c:xMode val="factor"/>
          <c:yMode val="factor"/>
          <c:x val="0.01075"/>
          <c:y val="0.0225"/>
        </c:manualLayout>
      </c:layout>
      <c:spPr>
        <a:noFill/>
        <a:ln>
          <a:noFill/>
        </a:ln>
      </c:spPr>
    </c:title>
    <c:plotArea>
      <c:layout>
        <c:manualLayout>
          <c:xMode val="edge"/>
          <c:yMode val="edge"/>
          <c:x val="0.039"/>
          <c:y val="0.11075"/>
          <c:w val="0.87"/>
          <c:h val="0.8505"/>
        </c:manualLayout>
      </c:layout>
      <c:lineChart>
        <c:grouping val="standard"/>
        <c:varyColors val="0"/>
        <c:ser>
          <c:idx val="0"/>
          <c:order val="0"/>
          <c:tx>
            <c:strRef>
              <c:f>'家計簿データ'!$C$46</c:f>
              <c:strCache>
                <c:ptCount val="1"/>
                <c:pt idx="0">
                  <c:v>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'家計簿データ'!$B$48:$B$59</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'家計簿データ'!$C$48:$C$59</c:f>
              <c:numCache>
                <c:ptCount val="12"/>
              </c:numCache>
            </c:numRef>
          </c:val>
          <c:smooth val="0"/>
        </c:ser>
        <c:ser>
          <c:idx val="1"/>
          <c:order val="1"/>
          <c:tx>
            <c:strRef>
              <c:f>'家計簿データ'!$D$46</c:f>
              <c:strCache>
                <c:ptCount val="1"/>
                <c:pt idx="0">
                  <c:v>前年同月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'家計簿データ'!$B$48:$B$59</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'家計簿データ'!$D$48:$D$59</c:f>
              <c:numCache>
                <c:ptCount val="12"/>
              </c:numCache>
            </c:numRef>
          </c:val>
          <c:smooth val="0"/>
        </c:ser>
        <c:marker val="1"/>
        <c:axId val="51138143"/>
        <c:axId val="57590104"/>
      </c:lineChart>
      <c:catAx>
        <c:axId val="51138143"/>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
              <c:y val="0.001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590104"/>
        <c:crosses val="autoZero"/>
        <c:auto val="1"/>
        <c:lblOffset val="100"/>
        <c:tickLblSkip val="1"/>
        <c:noMultiLvlLbl val="0"/>
      </c:catAx>
      <c:valAx>
        <c:axId val="57590104"/>
        <c:scaling>
          <c:orientation val="minMax"/>
          <c:max val="300"/>
          <c:min val="0"/>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(ℓ)</a:t>
                </a:r>
              </a:p>
            </c:rich>
          </c:tx>
          <c:layout>
            <c:manualLayout>
              <c:xMode val="factor"/>
              <c:yMode val="factor"/>
              <c:x val="0.02175"/>
              <c:y val="0.131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crossAx val="51138143"/>
        <c:crossesAt val="1"/>
        <c:crossBetween val="between"/>
        <c:dispUnits/>
      </c:valAx>
      <c:spPr>
        <a:solidFill>
          <a:srgbClr val="FFFFFF"/>
        </a:solidFill>
        <a:ln w="12700">
          <a:solidFill>
            <a:srgbClr val="808080"/>
          </a:solidFill>
        </a:ln>
      </c:spPr>
    </c:plotArea>
    <c:legend>
      <c:legendPos val="t"/>
      <c:layout>
        <c:manualLayout>
          <c:xMode val="edge"/>
          <c:yMode val="edge"/>
          <c:x val="0.79825"/>
          <c:y val="0.01575"/>
          <c:w val="0.18"/>
          <c:h val="0.0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99CC"/>
    </a:solidFill>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ごみ排出量グラフ</a:t>
            </a:r>
          </a:p>
        </c:rich>
      </c:tx>
      <c:layout>
        <c:manualLayout>
          <c:xMode val="factor"/>
          <c:yMode val="factor"/>
          <c:x val="0.002"/>
          <c:y val="0.01825"/>
        </c:manualLayout>
      </c:layout>
      <c:spPr>
        <a:noFill/>
        <a:ln>
          <a:noFill/>
        </a:ln>
      </c:spPr>
    </c:title>
    <c:plotArea>
      <c:layout>
        <c:manualLayout>
          <c:xMode val="edge"/>
          <c:yMode val="edge"/>
          <c:x val="0.059"/>
          <c:y val="0.11"/>
          <c:w val="0.89025"/>
          <c:h val="0.862"/>
        </c:manualLayout>
      </c:layout>
      <c:lineChart>
        <c:grouping val="standard"/>
        <c:varyColors val="0"/>
        <c:ser>
          <c:idx val="0"/>
          <c:order val="0"/>
          <c:tx>
            <c:strRef>
              <c:f>'家計簿データ'!$J$46</c:f>
              <c:strCache>
                <c:ptCount val="1"/>
                <c:pt idx="0">
                  <c:v>当年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'家計簿データ'!$B$48:$B$59</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'家計簿データ'!$J$48:$J$59</c:f>
              <c:numCache>
                <c:ptCount val="12"/>
              </c:numCache>
            </c:numRef>
          </c:val>
          <c:smooth val="0"/>
        </c:ser>
        <c:ser>
          <c:idx val="1"/>
          <c:order val="1"/>
          <c:tx>
            <c:strRef>
              <c:f>'家計簿データ'!$K$46</c:f>
              <c:strCache>
                <c:ptCount val="1"/>
                <c:pt idx="0">
                  <c:v>前年同月</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'家計簿データ'!$B$48:$B$59</c:f>
              <c:numCache>
                <c:ptCount val="12"/>
                <c:pt idx="0">
                  <c:v>7</c:v>
                </c:pt>
                <c:pt idx="1">
                  <c:v>8</c:v>
                </c:pt>
                <c:pt idx="2">
                  <c:v>9</c:v>
                </c:pt>
                <c:pt idx="3">
                  <c:v>10</c:v>
                </c:pt>
                <c:pt idx="4">
                  <c:v>11</c:v>
                </c:pt>
                <c:pt idx="5">
                  <c:v>12</c:v>
                </c:pt>
                <c:pt idx="6">
                  <c:v>1</c:v>
                </c:pt>
                <c:pt idx="7">
                  <c:v>2</c:v>
                </c:pt>
                <c:pt idx="8">
                  <c:v>3</c:v>
                </c:pt>
                <c:pt idx="9">
                  <c:v>4</c:v>
                </c:pt>
                <c:pt idx="10">
                  <c:v>5</c:v>
                </c:pt>
                <c:pt idx="11">
                  <c:v>6</c:v>
                </c:pt>
              </c:numCache>
            </c:numRef>
          </c:cat>
          <c:val>
            <c:numRef>
              <c:f>'家計簿データ'!$K$48:$K$59</c:f>
              <c:numCache>
                <c:ptCount val="12"/>
              </c:numCache>
            </c:numRef>
          </c:val>
          <c:smooth val="0"/>
        </c:ser>
        <c:marker val="1"/>
        <c:axId val="48548889"/>
        <c:axId val="34286818"/>
      </c:lineChart>
      <c:catAx>
        <c:axId val="48548889"/>
        <c:scaling>
          <c:orientation val="minMax"/>
        </c:scaling>
        <c:axPos val="b"/>
        <c:title>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a:t>
                </a:r>
                <a:r>
                  <a:rPr lang="en-US" cap="none" sz="975" b="0" i="0" u="none" baseline="0">
                    <a:solidFill>
                      <a:srgbClr val="000000"/>
                    </a:solidFill>
                    <a:latin typeface="ＭＳ Ｐゴシック"/>
                    <a:ea typeface="ＭＳ Ｐゴシック"/>
                    <a:cs typeface="ＭＳ Ｐゴシック"/>
                  </a:rPr>
                  <a:t>月</a:t>
                </a:r>
                <a:r>
                  <a:rPr lang="en-US" cap="none" sz="975" b="0" i="0" u="none" baseline="0">
                    <a:solidFill>
                      <a:srgbClr val="000000"/>
                    </a:solidFill>
                    <a:latin typeface="ＭＳ Ｐゴシック"/>
                    <a:ea typeface="ＭＳ Ｐゴシック"/>
                    <a:cs typeface="ＭＳ Ｐゴシック"/>
                  </a:rPr>
                  <a:t>)</a:t>
                </a:r>
              </a:p>
            </c:rich>
          </c:tx>
          <c:layout>
            <c:manualLayout>
              <c:xMode val="factor"/>
              <c:yMode val="factor"/>
              <c:x val="0.00275"/>
              <c:y val="-0.0075"/>
            </c:manualLayout>
          </c:layout>
          <c:overlay val="0"/>
          <c:spPr>
            <a:noFill/>
            <a:ln>
              <a:noFill/>
            </a:ln>
          </c:spPr>
        </c:title>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286818"/>
        <c:crosses val="autoZero"/>
        <c:auto val="1"/>
        <c:lblOffset val="100"/>
        <c:tickLblSkip val="1"/>
        <c:noMultiLvlLbl val="0"/>
      </c:catAx>
      <c:valAx>
        <c:axId val="34286818"/>
        <c:scaling>
          <c:orientation val="minMax"/>
          <c:max val="16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(kg.)</a:t>
                </a:r>
              </a:p>
            </c:rich>
          </c:tx>
          <c:layout>
            <c:manualLayout>
              <c:xMode val="factor"/>
              <c:yMode val="factor"/>
              <c:x val="0.03"/>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48548889"/>
        <c:crossesAt val="1"/>
        <c:crossBetween val="between"/>
        <c:dispUnits/>
        <c:majorUnit val="20"/>
      </c:valAx>
      <c:spPr>
        <a:solidFill>
          <a:srgbClr val="FFFFFF"/>
        </a:solidFill>
        <a:ln w="12700">
          <a:solidFill>
            <a:srgbClr val="808080"/>
          </a:solidFill>
        </a:ln>
      </c:spPr>
    </c:plotArea>
    <c:legend>
      <c:legendPos val="r"/>
      <c:layout>
        <c:manualLayout>
          <c:xMode val="edge"/>
          <c:yMode val="edge"/>
          <c:x val="0.79"/>
          <c:y val="0.0205"/>
          <c:w val="0.166"/>
          <c:h val="0.07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CCCC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solidFill>
                  <a:srgbClr val="000000"/>
                </a:solidFill>
                <a:latin typeface="ＭＳ Ｐゴシック"/>
                <a:ea typeface="ＭＳ Ｐゴシック"/>
                <a:cs typeface="ＭＳ Ｐゴシック"/>
              </a:rPr>
              <a:t>CO2</a:t>
            </a:r>
            <a:r>
              <a:rPr lang="en-US" cap="none" sz="1525" b="0" i="0" u="none" baseline="0">
                <a:solidFill>
                  <a:srgbClr val="000000"/>
                </a:solidFill>
                <a:latin typeface="ＭＳ Ｐゴシック"/>
                <a:ea typeface="ＭＳ Ｐゴシック"/>
                <a:cs typeface="ＭＳ Ｐゴシック"/>
              </a:rPr>
              <a:t>排出内訳</a:t>
            </a:r>
          </a:p>
        </c:rich>
      </c:tx>
      <c:layout>
        <c:manualLayout>
          <c:xMode val="factor"/>
          <c:yMode val="factor"/>
          <c:x val="0.003"/>
          <c:y val="0"/>
        </c:manualLayout>
      </c:layout>
      <c:spPr>
        <a:noFill/>
        <a:ln>
          <a:noFill/>
        </a:ln>
      </c:spPr>
    </c:title>
    <c:view3D>
      <c:rotX val="15"/>
      <c:hPercent val="100"/>
      <c:rotY val="0"/>
      <c:depthPercent val="100"/>
      <c:rAngAx val="1"/>
    </c:view3D>
    <c:plotArea>
      <c:layout>
        <c:manualLayout>
          <c:xMode val="edge"/>
          <c:yMode val="edge"/>
          <c:x val="0.14175"/>
          <c:y val="0.38325"/>
          <c:w val="0.62375"/>
          <c:h val="0.364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Pt>
            <c:idx val="1"/>
            <c:spPr>
              <a:solidFill>
                <a:srgbClr val="339966"/>
              </a:solidFill>
              <a:ln w="12700">
                <a:solidFill>
                  <a:srgbClr val="000000"/>
                </a:solidFill>
              </a:ln>
            </c:spPr>
          </c:dPt>
          <c:dPt>
            <c:idx val="2"/>
            <c:spPr>
              <a:solidFill>
                <a:srgbClr val="00CCFF"/>
              </a:solidFill>
              <a:ln w="12700">
                <a:solidFill>
                  <a:srgbClr val="000000"/>
                </a:solidFill>
              </a:ln>
            </c:spPr>
          </c:dPt>
          <c:dPt>
            <c:idx val="3"/>
            <c:spPr>
              <a:solidFill>
                <a:srgbClr val="FF8080"/>
              </a:solidFill>
              <a:ln w="12700">
                <a:solidFill>
                  <a:srgbClr val="000000"/>
                </a:solidFill>
              </a:ln>
            </c:spPr>
          </c:dPt>
          <c:dPt>
            <c:idx val="4"/>
            <c:spPr>
              <a:solidFill>
                <a:srgbClr val="FF0000"/>
              </a:solidFill>
              <a:ln w="12700">
                <a:solidFill>
                  <a:srgbClr val="000000"/>
                </a:solidFill>
              </a:ln>
            </c:spPr>
          </c:dPt>
          <c:dPt>
            <c:idx val="5"/>
            <c:spPr>
              <a:solidFill>
                <a:srgbClr val="FF8080"/>
              </a:solidFill>
              <a:ln w="12700">
                <a:solidFill>
                  <a:srgbClr val="000000"/>
                </a:solidFill>
              </a:ln>
            </c:spPr>
          </c:dPt>
          <c:dLbls>
            <c:dLbl>
              <c:idx val="0"/>
              <c:txPr>
                <a:bodyPr vert="horz" rot="0" anchor="ctr"/>
                <a:lstStyle/>
                <a:p>
                  <a:pPr algn="ctr">
                    <a:defRPr lang="en-US" cap="none" sz="1525"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525"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525"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525" b="0" i="0" u="none" baseline="0">
                      <a:solidFill>
                        <a:srgbClr val="000000"/>
                      </a:solidFill>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'家計簿データ'!$F$65:$F$70</c:f>
              <c:strCache>
                <c:ptCount val="6"/>
                <c:pt idx="0">
                  <c:v>電気</c:v>
                </c:pt>
                <c:pt idx="2">
                  <c:v>水道</c:v>
                </c:pt>
                <c:pt idx="3">
                  <c:v>灯油</c:v>
                </c:pt>
                <c:pt idx="5">
                  <c:v>ごみ</c:v>
                </c:pt>
              </c:strCache>
            </c:strRef>
          </c:cat>
          <c:val>
            <c:numRef>
              <c:f>'家計簿データ'!$G$65:$G$70</c:f>
              <c:numCache>
                <c:ptCount val="6"/>
                <c:pt idx="0">
                  <c:v>0</c:v>
                </c:pt>
                <c:pt idx="1">
                  <c:v>0</c:v>
                </c:pt>
                <c:pt idx="2">
                  <c:v>0</c:v>
                </c:pt>
                <c:pt idx="3">
                  <c:v>0</c:v>
                </c:pt>
                <c:pt idx="4">
                  <c:v>0</c:v>
                </c:pt>
                <c:pt idx="5">
                  <c:v>0</c:v>
                </c:pt>
              </c:numCache>
            </c:numRef>
          </c:val>
        </c:ser>
      </c:pie3DChart>
      <c:spPr>
        <a:noFill/>
        <a:ln>
          <a:noFill/>
        </a:ln>
      </c:spPr>
    </c:plotArea>
    <c:legend>
      <c:legendPos val="t"/>
      <c:layout>
        <c:manualLayout>
          <c:xMode val="edge"/>
          <c:yMode val="edge"/>
          <c:x val="0.80825"/>
          <c:y val="0"/>
          <c:w val="0.19175"/>
          <c:h val="0.401"/>
        </c:manualLayout>
      </c:layout>
      <c:overlay val="0"/>
      <c:spPr>
        <a:solidFill>
          <a:srgbClr val="FFFFFF"/>
        </a:solidFill>
        <a:ln w="3175">
          <a:solidFill>
            <a:srgbClr val="000000"/>
          </a:solid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9525</xdr:rowOff>
    </xdr:from>
    <xdr:to>
      <xdr:col>5</xdr:col>
      <xdr:colOff>9525</xdr:colOff>
      <xdr:row>8</xdr:row>
      <xdr:rowOff>161925</xdr:rowOff>
    </xdr:to>
    <xdr:sp>
      <xdr:nvSpPr>
        <xdr:cNvPr id="1" name="Line 1"/>
        <xdr:cNvSpPr>
          <a:spLocks/>
        </xdr:cNvSpPr>
      </xdr:nvSpPr>
      <xdr:spPr>
        <a:xfrm flipV="1">
          <a:off x="2371725" y="1400175"/>
          <a:ext cx="695325"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8</xdr:row>
      <xdr:rowOff>19050</xdr:rowOff>
    </xdr:from>
    <xdr:to>
      <xdr:col>12</xdr:col>
      <xdr:colOff>0</xdr:colOff>
      <xdr:row>9</xdr:row>
      <xdr:rowOff>0</xdr:rowOff>
    </xdr:to>
    <xdr:sp>
      <xdr:nvSpPr>
        <xdr:cNvPr id="2" name="Line 2"/>
        <xdr:cNvSpPr>
          <a:spLocks/>
        </xdr:cNvSpPr>
      </xdr:nvSpPr>
      <xdr:spPr>
        <a:xfrm flipV="1">
          <a:off x="6505575" y="1409700"/>
          <a:ext cx="695325"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27</xdr:row>
      <xdr:rowOff>19050</xdr:rowOff>
    </xdr:from>
    <xdr:to>
      <xdr:col>5</xdr:col>
      <xdr:colOff>0</xdr:colOff>
      <xdr:row>28</xdr:row>
      <xdr:rowOff>0</xdr:rowOff>
    </xdr:to>
    <xdr:sp>
      <xdr:nvSpPr>
        <xdr:cNvPr id="3" name="Line 3"/>
        <xdr:cNvSpPr>
          <a:spLocks/>
        </xdr:cNvSpPr>
      </xdr:nvSpPr>
      <xdr:spPr>
        <a:xfrm flipV="1">
          <a:off x="2362200" y="4591050"/>
          <a:ext cx="695325"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xdr:row>
      <xdr:rowOff>19050</xdr:rowOff>
    </xdr:from>
    <xdr:to>
      <xdr:col>12</xdr:col>
      <xdr:colOff>19050</xdr:colOff>
      <xdr:row>28</xdr:row>
      <xdr:rowOff>0</xdr:rowOff>
    </xdr:to>
    <xdr:sp>
      <xdr:nvSpPr>
        <xdr:cNvPr id="4" name="Line 5"/>
        <xdr:cNvSpPr>
          <a:spLocks/>
        </xdr:cNvSpPr>
      </xdr:nvSpPr>
      <xdr:spPr>
        <a:xfrm flipV="1">
          <a:off x="6524625" y="4591050"/>
          <a:ext cx="695325"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46</xdr:row>
      <xdr:rowOff>9525</xdr:rowOff>
    </xdr:from>
    <xdr:to>
      <xdr:col>5</xdr:col>
      <xdr:colOff>9525</xdr:colOff>
      <xdr:row>46</xdr:row>
      <xdr:rowOff>161925</xdr:rowOff>
    </xdr:to>
    <xdr:sp>
      <xdr:nvSpPr>
        <xdr:cNvPr id="5" name="Line 18"/>
        <xdr:cNvSpPr>
          <a:spLocks/>
        </xdr:cNvSpPr>
      </xdr:nvSpPr>
      <xdr:spPr>
        <a:xfrm flipV="1">
          <a:off x="2371725" y="7762875"/>
          <a:ext cx="695325"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9525</xdr:rowOff>
    </xdr:from>
    <xdr:to>
      <xdr:col>12</xdr:col>
      <xdr:colOff>0</xdr:colOff>
      <xdr:row>46</xdr:row>
      <xdr:rowOff>161925</xdr:rowOff>
    </xdr:to>
    <xdr:sp>
      <xdr:nvSpPr>
        <xdr:cNvPr id="6" name="Line 19"/>
        <xdr:cNvSpPr>
          <a:spLocks/>
        </xdr:cNvSpPr>
      </xdr:nvSpPr>
      <xdr:spPr>
        <a:xfrm flipV="1">
          <a:off x="6515100" y="7762875"/>
          <a:ext cx="685800" cy="1524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6</xdr:col>
      <xdr:colOff>371475</xdr:colOff>
      <xdr:row>26</xdr:row>
      <xdr:rowOff>0</xdr:rowOff>
    </xdr:to>
    <xdr:graphicFrame>
      <xdr:nvGraphicFramePr>
        <xdr:cNvPr id="1" name="グラフ 1"/>
        <xdr:cNvGraphicFramePr/>
      </xdr:nvGraphicFramePr>
      <xdr:xfrm>
        <a:off x="9525" y="495300"/>
        <a:ext cx="4476750" cy="4095750"/>
      </xdr:xfrm>
      <a:graphic>
        <a:graphicData uri="http://schemas.openxmlformats.org/drawingml/2006/chart">
          <c:chart xmlns:c="http://schemas.openxmlformats.org/drawingml/2006/chart" r:id="rId1"/>
        </a:graphicData>
      </a:graphic>
    </xdr:graphicFrame>
    <xdr:clientData/>
  </xdr:twoCellAnchor>
  <xdr:twoCellAnchor>
    <xdr:from>
      <xdr:col>6</xdr:col>
      <xdr:colOff>504825</xdr:colOff>
      <xdr:row>2</xdr:row>
      <xdr:rowOff>19050</xdr:rowOff>
    </xdr:from>
    <xdr:to>
      <xdr:col>13</xdr:col>
      <xdr:colOff>352425</xdr:colOff>
      <xdr:row>26</xdr:row>
      <xdr:rowOff>9525</xdr:rowOff>
    </xdr:to>
    <xdr:graphicFrame>
      <xdr:nvGraphicFramePr>
        <xdr:cNvPr id="2" name="グラフ 2"/>
        <xdr:cNvGraphicFramePr/>
      </xdr:nvGraphicFramePr>
      <xdr:xfrm>
        <a:off x="4619625" y="495300"/>
        <a:ext cx="4648200" cy="41052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27</xdr:row>
      <xdr:rowOff>0</xdr:rowOff>
    </xdr:from>
    <xdr:to>
      <xdr:col>6</xdr:col>
      <xdr:colOff>371475</xdr:colOff>
      <xdr:row>52</xdr:row>
      <xdr:rowOff>0</xdr:rowOff>
    </xdr:to>
    <xdr:graphicFrame>
      <xdr:nvGraphicFramePr>
        <xdr:cNvPr id="3" name="グラフ 6"/>
        <xdr:cNvGraphicFramePr/>
      </xdr:nvGraphicFramePr>
      <xdr:xfrm>
        <a:off x="9525" y="4762500"/>
        <a:ext cx="4476750" cy="4286250"/>
      </xdr:xfrm>
      <a:graphic>
        <a:graphicData uri="http://schemas.openxmlformats.org/drawingml/2006/chart">
          <c:chart xmlns:c="http://schemas.openxmlformats.org/drawingml/2006/chart" r:id="rId3"/>
        </a:graphicData>
      </a:graphic>
    </xdr:graphicFrame>
    <xdr:clientData/>
  </xdr:twoCellAnchor>
  <xdr:twoCellAnchor>
    <xdr:from>
      <xdr:col>6</xdr:col>
      <xdr:colOff>504825</xdr:colOff>
      <xdr:row>27</xdr:row>
      <xdr:rowOff>0</xdr:rowOff>
    </xdr:from>
    <xdr:to>
      <xdr:col>13</xdr:col>
      <xdr:colOff>352425</xdr:colOff>
      <xdr:row>51</xdr:row>
      <xdr:rowOff>152400</xdr:rowOff>
    </xdr:to>
    <xdr:graphicFrame>
      <xdr:nvGraphicFramePr>
        <xdr:cNvPr id="4" name="グラフ 7"/>
        <xdr:cNvGraphicFramePr/>
      </xdr:nvGraphicFramePr>
      <xdr:xfrm>
        <a:off x="4619625" y="4762500"/>
        <a:ext cx="4648200" cy="426720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53</xdr:row>
      <xdr:rowOff>0</xdr:rowOff>
    </xdr:from>
    <xdr:to>
      <xdr:col>6</xdr:col>
      <xdr:colOff>371475</xdr:colOff>
      <xdr:row>78</xdr:row>
      <xdr:rowOff>9525</xdr:rowOff>
    </xdr:to>
    <xdr:graphicFrame>
      <xdr:nvGraphicFramePr>
        <xdr:cNvPr id="5" name="グラフ 8"/>
        <xdr:cNvGraphicFramePr/>
      </xdr:nvGraphicFramePr>
      <xdr:xfrm>
        <a:off x="9525" y="9220200"/>
        <a:ext cx="4476750" cy="4295775"/>
      </xdr:xfrm>
      <a:graphic>
        <a:graphicData uri="http://schemas.openxmlformats.org/drawingml/2006/chart">
          <c:chart xmlns:c="http://schemas.openxmlformats.org/drawingml/2006/chart" r:id="rId5"/>
        </a:graphicData>
      </a:graphic>
    </xdr:graphicFrame>
    <xdr:clientData/>
  </xdr:twoCellAnchor>
  <xdr:twoCellAnchor>
    <xdr:from>
      <xdr:col>6</xdr:col>
      <xdr:colOff>495300</xdr:colOff>
      <xdr:row>53</xdr:row>
      <xdr:rowOff>9525</xdr:rowOff>
    </xdr:from>
    <xdr:to>
      <xdr:col>13</xdr:col>
      <xdr:colOff>314325</xdr:colOff>
      <xdr:row>78</xdr:row>
      <xdr:rowOff>0</xdr:rowOff>
    </xdr:to>
    <xdr:graphicFrame>
      <xdr:nvGraphicFramePr>
        <xdr:cNvPr id="6" name="グラフ 9"/>
        <xdr:cNvGraphicFramePr/>
      </xdr:nvGraphicFramePr>
      <xdr:xfrm>
        <a:off x="4610100" y="9229725"/>
        <a:ext cx="4619625" cy="42767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9</xdr:col>
      <xdr:colOff>219075</xdr:colOff>
      <xdr:row>30</xdr:row>
      <xdr:rowOff>85725</xdr:rowOff>
    </xdr:to>
    <xdr:graphicFrame>
      <xdr:nvGraphicFramePr>
        <xdr:cNvPr id="1" name="グラフ 1"/>
        <xdr:cNvGraphicFramePr/>
      </xdr:nvGraphicFramePr>
      <xdr:xfrm>
        <a:off x="0" y="876300"/>
        <a:ext cx="6391275" cy="436245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34</xdr:row>
      <xdr:rowOff>19050</xdr:rowOff>
    </xdr:from>
    <xdr:to>
      <xdr:col>9</xdr:col>
      <xdr:colOff>0</xdr:colOff>
      <xdr:row>40</xdr:row>
      <xdr:rowOff>104775</xdr:rowOff>
    </xdr:to>
    <xdr:sp fLocksText="0">
      <xdr:nvSpPr>
        <xdr:cNvPr id="2" name="Text Box 2"/>
        <xdr:cNvSpPr txBox="1">
          <a:spLocks noChangeArrowheads="1"/>
        </xdr:cNvSpPr>
      </xdr:nvSpPr>
      <xdr:spPr>
        <a:xfrm>
          <a:off x="276225" y="5857875"/>
          <a:ext cx="58959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44</xdr:row>
      <xdr:rowOff>0</xdr:rowOff>
    </xdr:from>
    <xdr:to>
      <xdr:col>9</xdr:col>
      <xdr:colOff>9525</xdr:colOff>
      <xdr:row>49</xdr:row>
      <xdr:rowOff>161925</xdr:rowOff>
    </xdr:to>
    <xdr:sp fLocksText="0">
      <xdr:nvSpPr>
        <xdr:cNvPr id="3" name="Text Box 3"/>
        <xdr:cNvSpPr txBox="1">
          <a:spLocks noChangeArrowheads="1"/>
        </xdr:cNvSpPr>
      </xdr:nvSpPr>
      <xdr:spPr>
        <a:xfrm>
          <a:off x="295275" y="7553325"/>
          <a:ext cx="58864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53</xdr:row>
      <xdr:rowOff>9525</xdr:rowOff>
    </xdr:from>
    <xdr:to>
      <xdr:col>9</xdr:col>
      <xdr:colOff>9525</xdr:colOff>
      <xdr:row>54</xdr:row>
      <xdr:rowOff>161925</xdr:rowOff>
    </xdr:to>
    <xdr:sp fLocksText="0">
      <xdr:nvSpPr>
        <xdr:cNvPr id="4" name="Text Box 4"/>
        <xdr:cNvSpPr txBox="1">
          <a:spLocks noChangeArrowheads="1"/>
        </xdr:cNvSpPr>
      </xdr:nvSpPr>
      <xdr:spPr>
        <a:xfrm>
          <a:off x="333375" y="9105900"/>
          <a:ext cx="58483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2"/>
  <sheetViews>
    <sheetView zoomScalePageLayoutView="0" workbookViewId="0" topLeftCell="A1">
      <selection activeCell="J27" sqref="J27"/>
    </sheetView>
  </sheetViews>
  <sheetFormatPr defaultColWidth="9.00390625" defaultRowHeight="13.5"/>
  <cols>
    <col min="1" max="16384" width="9.00390625" style="3" customWidth="1"/>
  </cols>
  <sheetData>
    <row r="1" spans="1:8" ht="25.5">
      <c r="A1" s="61" t="s">
        <v>48</v>
      </c>
      <c r="B1" s="61"/>
      <c r="C1" s="61"/>
      <c r="D1" s="61"/>
      <c r="E1" s="61"/>
      <c r="F1" s="61"/>
      <c r="G1" s="61"/>
      <c r="H1" s="61"/>
    </row>
    <row r="2" spans="1:8" ht="13.5">
      <c r="A2" s="52"/>
      <c r="B2" s="52"/>
      <c r="C2" s="52"/>
      <c r="D2" s="52"/>
      <c r="E2" s="52"/>
      <c r="F2" s="52"/>
      <c r="G2" s="52"/>
      <c r="H2" s="52"/>
    </row>
    <row r="3" ht="13.5">
      <c r="A3" s="53" t="s">
        <v>49</v>
      </c>
    </row>
    <row r="4" ht="13.5">
      <c r="A4" s="53" t="s">
        <v>69</v>
      </c>
    </row>
    <row r="6" ht="13.5">
      <c r="A6" s="54" t="s">
        <v>50</v>
      </c>
    </row>
    <row r="7" ht="13.5">
      <c r="A7" s="3" t="s">
        <v>51</v>
      </c>
    </row>
    <row r="8" ht="13.5">
      <c r="A8" s="3" t="s">
        <v>52</v>
      </c>
    </row>
    <row r="10" ht="15.75">
      <c r="A10" s="3" t="s">
        <v>53</v>
      </c>
    </row>
    <row r="11" ht="13.5">
      <c r="A11" s="3" t="s">
        <v>54</v>
      </c>
    </row>
    <row r="13" ht="13.5">
      <c r="A13" s="3" t="s">
        <v>55</v>
      </c>
    </row>
    <row r="14" ht="13.5">
      <c r="A14" s="3" t="s">
        <v>56</v>
      </c>
    </row>
    <row r="16" ht="13.5">
      <c r="A16" s="54" t="s">
        <v>57</v>
      </c>
    </row>
    <row r="17" ht="13.5">
      <c r="A17" s="3" t="s">
        <v>58</v>
      </c>
    </row>
    <row r="18" ht="13.5">
      <c r="A18" s="3" t="s">
        <v>59</v>
      </c>
    </row>
    <row r="19" ht="13.5">
      <c r="A19" s="3" t="s">
        <v>60</v>
      </c>
    </row>
    <row r="21" ht="13.5">
      <c r="A21" s="52" t="s">
        <v>61</v>
      </c>
    </row>
    <row r="22" ht="13.5">
      <c r="A22" s="3" t="s">
        <v>62</v>
      </c>
    </row>
    <row r="23" ht="13.5">
      <c r="A23" s="3" t="s">
        <v>63</v>
      </c>
    </row>
    <row r="25" ht="13.5">
      <c r="A25" s="54" t="s">
        <v>64</v>
      </c>
    </row>
    <row r="26" ht="13.5">
      <c r="A26" s="3" t="s">
        <v>65</v>
      </c>
    </row>
    <row r="27" ht="13.5">
      <c r="A27" s="3" t="s">
        <v>66</v>
      </c>
    </row>
    <row r="28" ht="13.5">
      <c r="A28" s="3" t="s">
        <v>67</v>
      </c>
    </row>
    <row r="30" ht="13.5">
      <c r="A30" s="55" t="s">
        <v>68</v>
      </c>
    </row>
    <row r="31" ht="13.5">
      <c r="A31" s="55"/>
    </row>
    <row r="32" ht="13.5">
      <c r="A32" s="55"/>
    </row>
  </sheetData>
  <sheetProtection/>
  <mergeCells count="1">
    <mergeCell ref="A1:H1"/>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Q71"/>
  <sheetViews>
    <sheetView tabSelected="1" zoomScalePageLayoutView="0" workbookViewId="0" topLeftCell="A1">
      <selection activeCell="F5" sqref="F5"/>
    </sheetView>
  </sheetViews>
  <sheetFormatPr defaultColWidth="9.00390625" defaultRowHeight="13.5"/>
  <cols>
    <col min="1" max="1" width="9.00390625" style="1" customWidth="1"/>
    <col min="2" max="2" width="4.125" style="1" customWidth="1"/>
    <col min="3" max="5" width="9.00390625" style="1" customWidth="1"/>
    <col min="6" max="6" width="9.875" style="1" bestFit="1" customWidth="1"/>
    <col min="7" max="7" width="9.00390625" style="1" customWidth="1"/>
    <col min="8" max="8" width="0.37109375" style="42" customWidth="1"/>
    <col min="9" max="9" width="8.125" style="1" customWidth="1"/>
    <col min="10" max="14" width="9.00390625" style="1" customWidth="1"/>
    <col min="15" max="16" width="0.875" style="1" customWidth="1"/>
    <col min="17" max="17" width="2.875" style="1" customWidth="1"/>
    <col min="18" max="16384" width="9.00390625" style="1" customWidth="1"/>
  </cols>
  <sheetData>
    <row r="2" spans="2:17" ht="14.25">
      <c r="B2" s="6"/>
      <c r="C2" s="35" t="s">
        <v>0</v>
      </c>
      <c r="D2" s="7"/>
      <c r="E2" s="7"/>
      <c r="F2" s="6"/>
      <c r="G2" s="68" t="s">
        <v>35</v>
      </c>
      <c r="H2" s="66"/>
      <c r="I2" s="27" t="s">
        <v>6</v>
      </c>
      <c r="J2" s="62"/>
      <c r="K2" s="63"/>
      <c r="L2" s="31" t="s">
        <v>41</v>
      </c>
      <c r="M2" s="62"/>
      <c r="N2" s="63"/>
      <c r="O2" s="6"/>
      <c r="P2" s="6"/>
      <c r="Q2" s="6"/>
    </row>
    <row r="3" spans="2:17" ht="13.5" customHeight="1">
      <c r="B3" s="6"/>
      <c r="C3" s="7"/>
      <c r="D3" s="34" t="s">
        <v>44</v>
      </c>
      <c r="E3" s="7"/>
      <c r="F3" s="6"/>
      <c r="G3" s="27"/>
      <c r="H3" s="40"/>
      <c r="I3" s="33" t="s">
        <v>42</v>
      </c>
      <c r="J3" s="62"/>
      <c r="K3" s="63"/>
      <c r="L3" s="31" t="s">
        <v>43</v>
      </c>
      <c r="M3" s="4"/>
      <c r="N3" s="25" t="s">
        <v>5</v>
      </c>
      <c r="O3" s="6"/>
      <c r="P3" s="6"/>
      <c r="Q3" s="6"/>
    </row>
    <row r="4" spans="2:17" ht="13.5">
      <c r="B4" s="6"/>
      <c r="C4" s="6" t="s">
        <v>77</v>
      </c>
      <c r="D4" s="6"/>
      <c r="E4" s="6"/>
      <c r="F4" s="6"/>
      <c r="G4" s="6"/>
      <c r="H4" s="41"/>
      <c r="I4" s="6"/>
      <c r="J4" s="8" t="s">
        <v>36</v>
      </c>
      <c r="K4" s="28" t="s">
        <v>38</v>
      </c>
      <c r="L4" s="6"/>
      <c r="M4" s="6"/>
      <c r="N4" s="32"/>
      <c r="O4" s="26"/>
      <c r="P4" s="6"/>
      <c r="Q4" s="6"/>
    </row>
    <row r="5" spans="2:17" ht="13.5">
      <c r="B5" s="6"/>
      <c r="C5" s="6"/>
      <c r="D5" s="6"/>
      <c r="E5" s="6"/>
      <c r="F5" s="6"/>
      <c r="G5" s="6"/>
      <c r="H5" s="41"/>
      <c r="I5" s="65" t="s">
        <v>37</v>
      </c>
      <c r="J5" s="66"/>
      <c r="K5" s="28" t="s">
        <v>47</v>
      </c>
      <c r="L5" s="6"/>
      <c r="M5" s="6"/>
      <c r="N5" s="29"/>
      <c r="O5" s="6"/>
      <c r="P5" s="6"/>
      <c r="Q5" s="6"/>
    </row>
    <row r="6" spans="2:17" ht="13.5">
      <c r="B6" s="6"/>
      <c r="C6" s="6"/>
      <c r="D6" s="6"/>
      <c r="E6" s="6"/>
      <c r="F6" s="6"/>
      <c r="G6" s="6"/>
      <c r="H6" s="41"/>
      <c r="I6" s="6"/>
      <c r="J6" s="6"/>
      <c r="K6" s="6"/>
      <c r="L6" s="6"/>
      <c r="M6" s="6"/>
      <c r="N6" s="6"/>
      <c r="O6" s="6"/>
      <c r="P6" s="6"/>
      <c r="Q6" s="6"/>
    </row>
    <row r="7" spans="2:17" ht="14.25">
      <c r="B7" s="6"/>
      <c r="C7" s="9" t="s">
        <v>4</v>
      </c>
      <c r="D7" s="6"/>
      <c r="E7" s="8" t="s">
        <v>45</v>
      </c>
      <c r="F7" s="3"/>
      <c r="G7" s="6" t="s">
        <v>46</v>
      </c>
      <c r="H7" s="41"/>
      <c r="I7" s="6"/>
      <c r="J7" s="9" t="s">
        <v>18</v>
      </c>
      <c r="K7" s="64">
        <f>IF(N4=1,"都市ガス",IF(N4=2,"プロパン",""))</f>
      </c>
      <c r="L7" s="64"/>
      <c r="M7" s="7" t="s">
        <v>19</v>
      </c>
      <c r="N7" s="6"/>
      <c r="O7" s="6">
        <f>IF(N4=1,2.1,6.3)</f>
        <v>6.3</v>
      </c>
      <c r="P7" s="6"/>
      <c r="Q7" s="6"/>
    </row>
    <row r="8" spans="2:17" ht="13.5">
      <c r="B8" s="10"/>
      <c r="C8" s="11" t="s">
        <v>7</v>
      </c>
      <c r="D8" s="12" t="s">
        <v>8</v>
      </c>
      <c r="E8" s="13" t="s">
        <v>9</v>
      </c>
      <c r="F8" s="11" t="s">
        <v>10</v>
      </c>
      <c r="G8" s="13" t="s">
        <v>13</v>
      </c>
      <c r="H8" s="43" t="s">
        <v>14</v>
      </c>
      <c r="I8" s="44"/>
      <c r="J8" s="11" t="s">
        <v>7</v>
      </c>
      <c r="K8" s="12" t="s">
        <v>8</v>
      </c>
      <c r="L8" s="13" t="s">
        <v>9</v>
      </c>
      <c r="M8" s="11" t="s">
        <v>10</v>
      </c>
      <c r="N8" s="13" t="s">
        <v>13</v>
      </c>
      <c r="O8" s="49" t="s">
        <v>21</v>
      </c>
      <c r="P8" s="49" t="s">
        <v>74</v>
      </c>
      <c r="Q8" s="6"/>
    </row>
    <row r="9" spans="2:17" ht="13.5">
      <c r="B9" s="14"/>
      <c r="C9" s="11" t="s">
        <v>27</v>
      </c>
      <c r="D9" s="11" t="s">
        <v>28</v>
      </c>
      <c r="E9" s="13"/>
      <c r="F9" s="11" t="s">
        <v>11</v>
      </c>
      <c r="G9" s="11" t="s">
        <v>17</v>
      </c>
      <c r="H9" s="45" t="s">
        <v>70</v>
      </c>
      <c r="I9" s="44"/>
      <c r="J9" s="11" t="s">
        <v>16</v>
      </c>
      <c r="K9" s="11" t="s">
        <v>20</v>
      </c>
      <c r="L9" s="15"/>
      <c r="M9" s="11" t="s">
        <v>11</v>
      </c>
      <c r="N9" s="11" t="s">
        <v>12</v>
      </c>
      <c r="O9" s="45" t="s">
        <v>15</v>
      </c>
      <c r="P9" s="50" t="s">
        <v>15</v>
      </c>
      <c r="Q9" s="6"/>
    </row>
    <row r="10" spans="2:17" ht="13.5">
      <c r="B10" s="15">
        <v>7</v>
      </c>
      <c r="C10" s="56"/>
      <c r="D10" s="56"/>
      <c r="E10" s="16">
        <f>IF(D10=0,"",C10/D10)</f>
      </c>
      <c r="F10" s="56"/>
      <c r="G10" s="17">
        <f>IF(C10=0,"",C10*0.36)</f>
      </c>
      <c r="H10" s="45">
        <v>356</v>
      </c>
      <c r="I10" s="46"/>
      <c r="J10" s="56"/>
      <c r="K10" s="57"/>
      <c r="L10" s="16">
        <f>IF(K10=0,"",J10/K10)</f>
      </c>
      <c r="M10" s="56"/>
      <c r="N10" s="17">
        <f>IF(J10=0,"",J10*$O$7)</f>
      </c>
      <c r="O10" s="45">
        <v>28.5</v>
      </c>
      <c r="P10" s="45">
        <v>12</v>
      </c>
      <c r="Q10" s="6"/>
    </row>
    <row r="11" spans="2:17" ht="13.5">
      <c r="B11" s="15">
        <v>8</v>
      </c>
      <c r="C11" s="56"/>
      <c r="D11" s="56"/>
      <c r="E11" s="16">
        <f aca="true" t="shared" si="0" ref="E11:E21">IF(D11=0,"",C11/D11)</f>
      </c>
      <c r="F11" s="56"/>
      <c r="G11" s="17">
        <f aca="true" t="shared" si="1" ref="G11:G21">IF(C11=0,"",C11*0.36)</f>
      </c>
      <c r="H11" s="45">
        <v>463</v>
      </c>
      <c r="I11" s="46"/>
      <c r="J11" s="56"/>
      <c r="K11" s="57"/>
      <c r="L11" s="16">
        <f aca="true" t="shared" si="2" ref="L11:L21">IF(K11=0,"",J11/K11)</f>
      </c>
      <c r="M11" s="56"/>
      <c r="N11" s="17">
        <f aca="true" t="shared" si="3" ref="N11:N21">IF(J11=0,"",J11*$O$7)</f>
      </c>
      <c r="O11" s="45">
        <v>27</v>
      </c>
      <c r="P11" s="45">
        <v>12</v>
      </c>
      <c r="Q11" s="6"/>
    </row>
    <row r="12" spans="2:17" ht="13.5">
      <c r="B12" s="15">
        <v>9</v>
      </c>
      <c r="C12" s="57"/>
      <c r="D12" s="57"/>
      <c r="E12" s="16">
        <f t="shared" si="0"/>
      </c>
      <c r="F12" s="56"/>
      <c r="G12" s="17">
        <f t="shared" si="1"/>
      </c>
      <c r="H12" s="45">
        <v>481</v>
      </c>
      <c r="I12" s="46"/>
      <c r="J12" s="57"/>
      <c r="K12" s="57"/>
      <c r="L12" s="16">
        <f t="shared" si="2"/>
      </c>
      <c r="M12" s="56"/>
      <c r="N12" s="17">
        <f t="shared" si="3"/>
      </c>
      <c r="O12" s="45">
        <v>24</v>
      </c>
      <c r="P12" s="45">
        <v>10</v>
      </c>
      <c r="Q12" s="6"/>
    </row>
    <row r="13" spans="2:17" ht="13.5">
      <c r="B13" s="15">
        <v>10</v>
      </c>
      <c r="C13" s="57"/>
      <c r="D13" s="57"/>
      <c r="E13" s="16">
        <f t="shared" si="0"/>
      </c>
      <c r="F13" s="56"/>
      <c r="G13" s="17">
        <f t="shared" si="1"/>
      </c>
      <c r="H13" s="45">
        <v>438</v>
      </c>
      <c r="I13" s="46"/>
      <c r="J13" s="57"/>
      <c r="K13" s="57"/>
      <c r="L13" s="16">
        <f t="shared" si="2"/>
      </c>
      <c r="M13" s="56"/>
      <c r="N13" s="17">
        <f t="shared" si="3"/>
      </c>
      <c r="O13" s="45">
        <v>25</v>
      </c>
      <c r="P13" s="45">
        <v>11.5</v>
      </c>
      <c r="Q13" s="6"/>
    </row>
    <row r="14" spans="2:17" ht="13.5">
      <c r="B14" s="15">
        <v>11</v>
      </c>
      <c r="C14" s="57"/>
      <c r="D14" s="57"/>
      <c r="E14" s="16">
        <f t="shared" si="0"/>
      </c>
      <c r="F14" s="56"/>
      <c r="G14" s="17">
        <f t="shared" si="1"/>
      </c>
      <c r="H14" s="45">
        <v>375</v>
      </c>
      <c r="I14" s="46"/>
      <c r="J14" s="57"/>
      <c r="K14" s="57"/>
      <c r="L14" s="16">
        <f t="shared" si="2"/>
      </c>
      <c r="M14" s="56"/>
      <c r="N14" s="17">
        <f t="shared" si="3"/>
      </c>
      <c r="O14" s="45">
        <v>29</v>
      </c>
      <c r="P14" s="45">
        <v>12.5</v>
      </c>
      <c r="Q14" s="6"/>
    </row>
    <row r="15" spans="2:17" ht="13.5">
      <c r="B15" s="15">
        <v>12</v>
      </c>
      <c r="C15" s="57"/>
      <c r="D15" s="57"/>
      <c r="E15" s="16">
        <f t="shared" si="0"/>
      </c>
      <c r="F15" s="56"/>
      <c r="G15" s="17">
        <f t="shared" si="1"/>
      </c>
      <c r="H15" s="45">
        <v>419</v>
      </c>
      <c r="I15" s="46"/>
      <c r="J15" s="57"/>
      <c r="K15" s="57"/>
      <c r="L15" s="16">
        <f t="shared" si="2"/>
      </c>
      <c r="M15" s="56"/>
      <c r="N15" s="17">
        <f t="shared" si="3"/>
      </c>
      <c r="O15" s="45">
        <v>37</v>
      </c>
      <c r="P15" s="45">
        <v>15</v>
      </c>
      <c r="Q15" s="6"/>
    </row>
    <row r="16" spans="2:17" ht="13.5">
      <c r="B16" s="15">
        <v>1</v>
      </c>
      <c r="C16" s="57"/>
      <c r="D16" s="57"/>
      <c r="E16" s="16">
        <f t="shared" si="0"/>
      </c>
      <c r="F16" s="56"/>
      <c r="G16" s="17">
        <f t="shared" si="1"/>
      </c>
      <c r="H16" s="45">
        <v>513</v>
      </c>
      <c r="I16" s="46"/>
      <c r="J16" s="57"/>
      <c r="K16" s="57"/>
      <c r="L16" s="16">
        <f t="shared" si="2"/>
      </c>
      <c r="M16" s="56"/>
      <c r="N16" s="17">
        <f t="shared" si="3"/>
      </c>
      <c r="O16" s="45">
        <v>43</v>
      </c>
      <c r="P16" s="45">
        <v>17</v>
      </c>
      <c r="Q16" s="6"/>
    </row>
    <row r="17" spans="2:17" ht="13.5">
      <c r="B17" s="15">
        <v>2</v>
      </c>
      <c r="C17" s="57"/>
      <c r="D17" s="57"/>
      <c r="E17" s="16">
        <f t="shared" si="0"/>
      </c>
      <c r="F17" s="56"/>
      <c r="G17" s="17">
        <f t="shared" si="1"/>
      </c>
      <c r="H17" s="45">
        <v>525</v>
      </c>
      <c r="I17" s="46"/>
      <c r="J17" s="57"/>
      <c r="K17" s="57"/>
      <c r="L17" s="16">
        <f t="shared" si="2"/>
      </c>
      <c r="M17" s="56"/>
      <c r="N17" s="17">
        <f t="shared" si="3"/>
      </c>
      <c r="O17" s="45">
        <v>43.5</v>
      </c>
      <c r="P17" s="45">
        <v>17</v>
      </c>
      <c r="Q17" s="6"/>
    </row>
    <row r="18" spans="2:17" ht="13.5">
      <c r="B18" s="15">
        <v>3</v>
      </c>
      <c r="C18" s="57"/>
      <c r="D18" s="57"/>
      <c r="E18" s="16">
        <f t="shared" si="0"/>
      </c>
      <c r="F18" s="56"/>
      <c r="G18" s="17">
        <f t="shared" si="1"/>
      </c>
      <c r="H18" s="45">
        <v>481</v>
      </c>
      <c r="I18" s="46"/>
      <c r="J18" s="57"/>
      <c r="K18" s="57"/>
      <c r="L18" s="16">
        <f t="shared" si="2"/>
      </c>
      <c r="M18" s="56"/>
      <c r="N18" s="17">
        <f t="shared" si="3"/>
      </c>
      <c r="O18" s="45">
        <v>44</v>
      </c>
      <c r="P18" s="45">
        <v>17</v>
      </c>
      <c r="Q18" s="6"/>
    </row>
    <row r="19" spans="2:17" ht="13.5">
      <c r="B19" s="15">
        <v>4</v>
      </c>
      <c r="C19" s="57"/>
      <c r="D19" s="57"/>
      <c r="E19" s="16">
        <f t="shared" si="0"/>
      </c>
      <c r="F19" s="56"/>
      <c r="G19" s="17">
        <f t="shared" si="1"/>
      </c>
      <c r="H19" s="45">
        <v>456</v>
      </c>
      <c r="I19" s="46"/>
      <c r="J19" s="57"/>
      <c r="K19" s="57"/>
      <c r="L19" s="16">
        <f t="shared" si="2"/>
      </c>
      <c r="M19" s="56"/>
      <c r="N19" s="17">
        <f t="shared" si="3"/>
      </c>
      <c r="O19" s="45">
        <v>42.5</v>
      </c>
      <c r="P19" s="45">
        <v>16</v>
      </c>
      <c r="Q19" s="6"/>
    </row>
    <row r="20" spans="2:17" ht="13.5">
      <c r="B20" s="15">
        <v>5</v>
      </c>
      <c r="C20" s="57"/>
      <c r="D20" s="57"/>
      <c r="E20" s="16">
        <f t="shared" si="0"/>
      </c>
      <c r="F20" s="56"/>
      <c r="G20" s="17">
        <f t="shared" si="1"/>
      </c>
      <c r="H20" s="45">
        <v>413</v>
      </c>
      <c r="I20" s="46"/>
      <c r="J20" s="57"/>
      <c r="K20" s="57"/>
      <c r="L20" s="16">
        <f t="shared" si="2"/>
      </c>
      <c r="M20" s="56"/>
      <c r="N20" s="17">
        <f t="shared" si="3"/>
      </c>
      <c r="O20" s="45">
        <v>38</v>
      </c>
      <c r="P20" s="45">
        <v>15.5</v>
      </c>
      <c r="Q20" s="6"/>
    </row>
    <row r="21" spans="2:17" ht="13.5">
      <c r="B21" s="15">
        <v>6</v>
      </c>
      <c r="C21" s="57"/>
      <c r="D21" s="57"/>
      <c r="E21" s="16">
        <f t="shared" si="0"/>
      </c>
      <c r="F21" s="56"/>
      <c r="G21" s="17">
        <f t="shared" si="1"/>
      </c>
      <c r="H21" s="45">
        <v>338</v>
      </c>
      <c r="I21" s="46"/>
      <c r="J21" s="57"/>
      <c r="K21" s="57"/>
      <c r="L21" s="16">
        <f t="shared" si="2"/>
      </c>
      <c r="M21" s="56"/>
      <c r="N21" s="17">
        <f t="shared" si="3"/>
      </c>
      <c r="O21" s="45">
        <v>33</v>
      </c>
      <c r="P21" s="45">
        <v>13.5</v>
      </c>
      <c r="Q21" s="6"/>
    </row>
    <row r="22" spans="2:17" ht="6.75" customHeight="1">
      <c r="B22" s="18"/>
      <c r="C22" s="18"/>
      <c r="D22" s="18"/>
      <c r="E22" s="19"/>
      <c r="F22" s="18"/>
      <c r="G22" s="20"/>
      <c r="H22" s="46"/>
      <c r="I22" s="46"/>
      <c r="J22" s="18"/>
      <c r="K22" s="18"/>
      <c r="L22" s="19"/>
      <c r="M22" s="18"/>
      <c r="N22" s="20"/>
      <c r="O22" s="46"/>
      <c r="P22" s="46"/>
      <c r="Q22" s="6"/>
    </row>
    <row r="23" spans="2:17" ht="13.5">
      <c r="B23" s="15" t="s">
        <v>1</v>
      </c>
      <c r="C23" s="36">
        <f>IF(COUNT(C10:C21)=0,"",SUM(C10:C21))</f>
      </c>
      <c r="D23" s="36">
        <f>IF(COUNT(D10:D21)=0,"",SUM(D10:D21))</f>
      </c>
      <c r="E23" s="16">
        <f>IF(COUNT(D10:D23)=0,"",C23/D23)</f>
      </c>
      <c r="F23" s="36">
        <f>IF(COUNT(F10:F21)=0,"",SUM(F10:F21))</f>
      </c>
      <c r="G23" s="37">
        <f>IF(COUNT(G10:G21)=0,0,SUM(G10:G21))</f>
        <v>0</v>
      </c>
      <c r="H23" s="46"/>
      <c r="I23" s="46"/>
      <c r="J23" s="36">
        <f>IF(COUNT(J10:J21)=0,"",SUM(J10:J21))</f>
      </c>
      <c r="K23" s="36">
        <f>IF(COUNT(K10:K21)=0,"",SUM(K10:K21))</f>
      </c>
      <c r="L23" s="16">
        <f>IF(COUNT(K10:K23)=0,"",J23/K23)</f>
      </c>
      <c r="M23" s="36">
        <f>IF(COUNT(M10:M21)=0,"",SUM(M10:M21))</f>
      </c>
      <c r="N23" s="37">
        <f>IF(COUNT(N10:N21)=0,0,SUM(N10:N21))</f>
        <v>0</v>
      </c>
      <c r="O23" s="46"/>
      <c r="P23" s="46"/>
      <c r="Q23" s="6"/>
    </row>
    <row r="24" spans="2:17" ht="13.5">
      <c r="B24" s="15" t="s">
        <v>2</v>
      </c>
      <c r="C24" s="36">
        <f>IF(COUNT(C10:C21)=0,"",AVERAGE(C10:C21))</f>
      </c>
      <c r="D24" s="36">
        <f>IF(COUNT(D10:D21)=0,"",AVERAGE(D10:D21))</f>
      </c>
      <c r="E24" s="16">
        <f>IF(COUNT(D10:D24)=0,"",C24/D24)</f>
      </c>
      <c r="F24" s="36">
        <f>IF(COUNT(F10:F21)=0,"",AVERAGE(F10:F21))</f>
      </c>
      <c r="G24" s="37">
        <f>IF(COUNT(G10:G21)=0,"",AVERAGE(G10:G21))</f>
      </c>
      <c r="H24" s="46"/>
      <c r="I24" s="46"/>
      <c r="J24" s="36">
        <f>IF(COUNT(J10:J21)=0,"",AVERAGE(J10:J21))</f>
      </c>
      <c r="K24" s="36">
        <f>IF(COUNT(K10:K21)=0,"",AVERAGE(K10:K21))</f>
      </c>
      <c r="L24" s="16">
        <f>IF(COUNT(K10:K24)=0,"",J24/K24)</f>
      </c>
      <c r="M24" s="36">
        <f>IF(COUNT(M10:M21)=0,"",AVERAGE(M10:M21))</f>
      </c>
      <c r="N24" s="37">
        <f>IF(COUNT(N10:N21)=0,"",AVERAGE(N10:N21))</f>
      </c>
      <c r="O24" s="46"/>
      <c r="P24" s="46"/>
      <c r="Q24" s="6"/>
    </row>
    <row r="25" spans="2:17" ht="13.5">
      <c r="B25" s="6"/>
      <c r="C25" s="6"/>
      <c r="D25" s="6"/>
      <c r="E25" s="6"/>
      <c r="F25" s="6"/>
      <c r="G25" s="6"/>
      <c r="H25" s="46"/>
      <c r="I25" s="46"/>
      <c r="J25" s="6"/>
      <c r="K25" s="6"/>
      <c r="L25" s="6"/>
      <c r="M25" s="6"/>
      <c r="N25" s="6"/>
      <c r="O25" s="46"/>
      <c r="P25" s="46"/>
      <c r="Q25" s="6"/>
    </row>
    <row r="26" spans="2:17" ht="14.25">
      <c r="B26" s="6"/>
      <c r="C26" s="9" t="s">
        <v>22</v>
      </c>
      <c r="D26" s="6"/>
      <c r="E26" s="6"/>
      <c r="F26" s="6"/>
      <c r="G26" s="6"/>
      <c r="H26" s="46"/>
      <c r="I26" s="46"/>
      <c r="J26" s="9" t="s">
        <v>3</v>
      </c>
      <c r="K26" s="6"/>
      <c r="L26" s="6"/>
      <c r="M26" s="6"/>
      <c r="N26" s="6"/>
      <c r="O26" s="46"/>
      <c r="P26" s="46"/>
      <c r="Q26" s="6"/>
    </row>
    <row r="27" spans="2:17" ht="13.5">
      <c r="B27" s="15"/>
      <c r="C27" s="11" t="s">
        <v>7</v>
      </c>
      <c r="D27" s="12" t="s">
        <v>8</v>
      </c>
      <c r="E27" s="13" t="s">
        <v>9</v>
      </c>
      <c r="F27" s="11" t="s">
        <v>10</v>
      </c>
      <c r="G27" s="13" t="s">
        <v>13</v>
      </c>
      <c r="H27" s="46" t="s">
        <v>71</v>
      </c>
      <c r="I27" s="46" t="s">
        <v>72</v>
      </c>
      <c r="J27" s="11" t="s">
        <v>7</v>
      </c>
      <c r="K27" s="12" t="s">
        <v>8</v>
      </c>
      <c r="L27" s="13" t="s">
        <v>9</v>
      </c>
      <c r="M27" s="11" t="s">
        <v>10</v>
      </c>
      <c r="N27" s="13" t="s">
        <v>13</v>
      </c>
      <c r="O27" s="46"/>
      <c r="P27" s="46"/>
      <c r="Q27" s="6"/>
    </row>
    <row r="28" spans="2:17" ht="13.5">
      <c r="B28" s="15"/>
      <c r="C28" s="11" t="s">
        <v>16</v>
      </c>
      <c r="D28" s="11" t="s">
        <v>20</v>
      </c>
      <c r="E28" s="15"/>
      <c r="F28" s="11" t="s">
        <v>11</v>
      </c>
      <c r="G28" s="11" t="s">
        <v>12</v>
      </c>
      <c r="H28" s="47" t="s">
        <v>73</v>
      </c>
      <c r="I28" s="48" t="s">
        <v>72</v>
      </c>
      <c r="J28" s="21" t="s">
        <v>23</v>
      </c>
      <c r="K28" s="21" t="s">
        <v>23</v>
      </c>
      <c r="L28" s="6"/>
      <c r="M28" s="22" t="s">
        <v>11</v>
      </c>
      <c r="N28" s="22" t="s">
        <v>12</v>
      </c>
      <c r="O28" s="47"/>
      <c r="P28" s="51"/>
      <c r="Q28" s="6"/>
    </row>
    <row r="29" spans="2:17" ht="13.5">
      <c r="B29" s="15">
        <v>7</v>
      </c>
      <c r="C29" s="58"/>
      <c r="D29" s="59"/>
      <c r="E29" s="16">
        <f>IF(D29=0,"",C29/D29)</f>
      </c>
      <c r="F29" s="56"/>
      <c r="G29" s="17">
        <f>IF(C29=0,"",C29*0.58)</f>
      </c>
      <c r="H29" s="46">
        <v>25</v>
      </c>
      <c r="I29" s="46"/>
      <c r="J29" s="59"/>
      <c r="K29" s="59"/>
      <c r="L29" s="16">
        <f>IF(K29=0,"",J29/K29)</f>
      </c>
      <c r="M29" s="59"/>
      <c r="N29" s="17">
        <f>IF(J29=0,"",J29*2.5)</f>
      </c>
      <c r="O29" s="46"/>
      <c r="P29" s="46"/>
      <c r="Q29" s="6"/>
    </row>
    <row r="30" spans="2:17" ht="13.5">
      <c r="B30" s="15">
        <v>8</v>
      </c>
      <c r="C30" s="58"/>
      <c r="D30" s="59"/>
      <c r="E30" s="16">
        <f aca="true" t="shared" si="4" ref="E30:E40">IF(D30=0,"",C30/D30)</f>
      </c>
      <c r="F30" s="56"/>
      <c r="G30" s="17">
        <f aca="true" t="shared" si="5" ref="G30:G40">IF(C30=0,"",C30*0.58)</f>
      </c>
      <c r="H30" s="46">
        <v>26.5</v>
      </c>
      <c r="I30" s="46"/>
      <c r="J30" s="59"/>
      <c r="K30" s="59"/>
      <c r="L30" s="16">
        <f aca="true" t="shared" si="6" ref="L30:L40">IF(K30=0,"",J30/K30)</f>
      </c>
      <c r="M30" s="59"/>
      <c r="N30" s="17">
        <f aca="true" t="shared" si="7" ref="N30:N40">IF(J30=0,"",J30*2.5)</f>
      </c>
      <c r="O30" s="46"/>
      <c r="P30" s="46"/>
      <c r="Q30" s="6"/>
    </row>
    <row r="31" spans="2:17" ht="13.5">
      <c r="B31" s="15">
        <v>9</v>
      </c>
      <c r="C31" s="59"/>
      <c r="D31" s="59"/>
      <c r="E31" s="16">
        <f t="shared" si="4"/>
      </c>
      <c r="F31" s="56"/>
      <c r="G31" s="17">
        <f t="shared" si="5"/>
      </c>
      <c r="H31" s="46">
        <v>26.5</v>
      </c>
      <c r="I31" s="46"/>
      <c r="J31" s="59"/>
      <c r="K31" s="59"/>
      <c r="L31" s="16">
        <f t="shared" si="6"/>
      </c>
      <c r="M31" s="59"/>
      <c r="N31" s="17">
        <f t="shared" si="7"/>
      </c>
      <c r="O31" s="46"/>
      <c r="P31" s="46"/>
      <c r="Q31" s="6"/>
    </row>
    <row r="32" spans="2:17" ht="13.5">
      <c r="B32" s="15">
        <v>10</v>
      </c>
      <c r="C32" s="59"/>
      <c r="D32" s="59"/>
      <c r="E32" s="16">
        <f t="shared" si="4"/>
      </c>
      <c r="F32" s="56"/>
      <c r="G32" s="17">
        <f t="shared" si="5"/>
      </c>
      <c r="H32" s="46">
        <v>28</v>
      </c>
      <c r="I32" s="46"/>
      <c r="J32" s="59"/>
      <c r="K32" s="59"/>
      <c r="L32" s="16">
        <f t="shared" si="6"/>
      </c>
      <c r="M32" s="59"/>
      <c r="N32" s="17">
        <f t="shared" si="7"/>
      </c>
      <c r="O32" s="46"/>
      <c r="P32" s="46"/>
      <c r="Q32" s="6"/>
    </row>
    <row r="33" spans="2:17" ht="13.5">
      <c r="B33" s="15">
        <v>11</v>
      </c>
      <c r="C33" s="59"/>
      <c r="D33" s="59"/>
      <c r="E33" s="16">
        <f t="shared" si="4"/>
      </c>
      <c r="F33" s="56"/>
      <c r="G33" s="17">
        <f t="shared" si="5"/>
      </c>
      <c r="H33" s="46">
        <v>27</v>
      </c>
      <c r="I33" s="46"/>
      <c r="J33" s="56"/>
      <c r="K33" s="56"/>
      <c r="L33" s="16">
        <f t="shared" si="6"/>
      </c>
      <c r="M33" s="56"/>
      <c r="N33" s="17">
        <f t="shared" si="7"/>
      </c>
      <c r="O33" s="46"/>
      <c r="P33" s="46"/>
      <c r="Q33" s="6"/>
    </row>
    <row r="34" spans="2:17" ht="13.5">
      <c r="B34" s="15">
        <v>12</v>
      </c>
      <c r="C34" s="59"/>
      <c r="D34" s="59"/>
      <c r="E34" s="16">
        <f t="shared" si="4"/>
      </c>
      <c r="F34" s="56"/>
      <c r="G34" s="17">
        <f t="shared" si="5"/>
      </c>
      <c r="H34" s="46">
        <v>25.5</v>
      </c>
      <c r="I34" s="46"/>
      <c r="J34" s="56"/>
      <c r="K34" s="56"/>
      <c r="L34" s="16">
        <f t="shared" si="6"/>
      </c>
      <c r="M34" s="56"/>
      <c r="N34" s="17">
        <f t="shared" si="7"/>
      </c>
      <c r="O34" s="46"/>
      <c r="P34" s="46"/>
      <c r="Q34" s="6"/>
    </row>
    <row r="35" spans="2:17" ht="13.5">
      <c r="B35" s="15">
        <v>1</v>
      </c>
      <c r="C35" s="59"/>
      <c r="D35" s="59"/>
      <c r="E35" s="16">
        <f t="shared" si="4"/>
      </c>
      <c r="F35" s="56"/>
      <c r="G35" s="17">
        <f t="shared" si="5"/>
      </c>
      <c r="H35" s="46">
        <v>25</v>
      </c>
      <c r="I35" s="46"/>
      <c r="J35" s="56"/>
      <c r="K35" s="56"/>
      <c r="L35" s="16">
        <f t="shared" si="6"/>
      </c>
      <c r="M35" s="56"/>
      <c r="N35" s="17">
        <f t="shared" si="7"/>
      </c>
      <c r="O35" s="46"/>
      <c r="P35" s="46"/>
      <c r="Q35" s="6"/>
    </row>
    <row r="36" spans="2:17" ht="13.5">
      <c r="B36" s="15">
        <v>2</v>
      </c>
      <c r="C36" s="59"/>
      <c r="D36" s="59"/>
      <c r="E36" s="16">
        <f t="shared" si="4"/>
      </c>
      <c r="F36" s="56"/>
      <c r="G36" s="17">
        <f t="shared" si="5"/>
      </c>
      <c r="H36" s="46">
        <v>24</v>
      </c>
      <c r="I36" s="46"/>
      <c r="J36" s="56"/>
      <c r="K36" s="56"/>
      <c r="L36" s="16">
        <f t="shared" si="6"/>
      </c>
      <c r="M36" s="56"/>
      <c r="N36" s="17">
        <f t="shared" si="7"/>
      </c>
      <c r="O36" s="46"/>
      <c r="P36" s="46"/>
      <c r="Q36" s="6"/>
    </row>
    <row r="37" spans="2:17" ht="13.5">
      <c r="B37" s="15">
        <v>3</v>
      </c>
      <c r="C37" s="59"/>
      <c r="D37" s="59"/>
      <c r="E37" s="16">
        <f t="shared" si="4"/>
      </c>
      <c r="F37" s="56"/>
      <c r="G37" s="17">
        <f t="shared" si="5"/>
      </c>
      <c r="H37" s="46">
        <v>27</v>
      </c>
      <c r="I37" s="46"/>
      <c r="J37" s="56"/>
      <c r="K37" s="56"/>
      <c r="L37" s="16">
        <f t="shared" si="6"/>
      </c>
      <c r="M37" s="56"/>
      <c r="N37" s="17">
        <f t="shared" si="7"/>
      </c>
      <c r="O37" s="46"/>
      <c r="P37" s="46"/>
      <c r="Q37" s="6"/>
    </row>
    <row r="38" spans="2:17" ht="13.5">
      <c r="B38" s="15">
        <v>4</v>
      </c>
      <c r="C38" s="59"/>
      <c r="D38" s="59"/>
      <c r="E38" s="16">
        <f t="shared" si="4"/>
      </c>
      <c r="F38" s="56"/>
      <c r="G38" s="17">
        <f t="shared" si="5"/>
      </c>
      <c r="H38" s="46">
        <v>25</v>
      </c>
      <c r="I38" s="46"/>
      <c r="J38" s="59"/>
      <c r="K38" s="59"/>
      <c r="L38" s="16">
        <f t="shared" si="6"/>
      </c>
      <c r="M38" s="59"/>
      <c r="N38" s="17">
        <f t="shared" si="7"/>
      </c>
      <c r="O38" s="46"/>
      <c r="P38" s="46"/>
      <c r="Q38" s="6"/>
    </row>
    <row r="39" spans="2:17" ht="13.5">
      <c r="B39" s="15">
        <v>5</v>
      </c>
      <c r="C39" s="59"/>
      <c r="D39" s="59"/>
      <c r="E39" s="16">
        <f t="shared" si="4"/>
      </c>
      <c r="F39" s="56"/>
      <c r="G39" s="17">
        <f t="shared" si="5"/>
      </c>
      <c r="H39" s="46">
        <v>24</v>
      </c>
      <c r="I39" s="46"/>
      <c r="J39" s="59"/>
      <c r="K39" s="59"/>
      <c r="L39" s="16">
        <f t="shared" si="6"/>
      </c>
      <c r="M39" s="59"/>
      <c r="N39" s="17">
        <f t="shared" si="7"/>
      </c>
      <c r="O39" s="46"/>
      <c r="P39" s="46"/>
      <c r="Q39" s="6"/>
    </row>
    <row r="40" spans="2:17" ht="13.5">
      <c r="B40" s="15">
        <v>6</v>
      </c>
      <c r="C40" s="59"/>
      <c r="D40" s="59"/>
      <c r="E40" s="16">
        <f t="shared" si="4"/>
      </c>
      <c r="F40" s="56"/>
      <c r="G40" s="17">
        <f t="shared" si="5"/>
      </c>
      <c r="H40" s="46">
        <v>28</v>
      </c>
      <c r="I40" s="46"/>
      <c r="J40" s="59"/>
      <c r="K40" s="59"/>
      <c r="L40" s="16">
        <f t="shared" si="6"/>
      </c>
      <c r="M40" s="59"/>
      <c r="N40" s="17">
        <f t="shared" si="7"/>
      </c>
      <c r="O40" s="46"/>
      <c r="P40" s="46"/>
      <c r="Q40" s="6"/>
    </row>
    <row r="41" spans="2:17" ht="6.75" customHeight="1">
      <c r="B41" s="18"/>
      <c r="C41" s="18"/>
      <c r="D41" s="18"/>
      <c r="E41" s="19"/>
      <c r="F41" s="18"/>
      <c r="G41" s="20"/>
      <c r="H41" s="46"/>
      <c r="I41" s="46"/>
      <c r="J41" s="18"/>
      <c r="K41" s="18"/>
      <c r="L41" s="19"/>
      <c r="M41" s="18"/>
      <c r="N41" s="20"/>
      <c r="O41" s="46"/>
      <c r="P41" s="46"/>
      <c r="Q41" s="6"/>
    </row>
    <row r="42" spans="2:17" ht="13.5">
      <c r="B42" s="15" t="s">
        <v>1</v>
      </c>
      <c r="C42" s="36">
        <f>IF(COUNT(C29:C40)=0,"",SUM(C29:C40))</f>
      </c>
      <c r="D42" s="36">
        <f>IF(COUNT(D29:D40)=0,"",SUM(D29:D40))</f>
      </c>
      <c r="E42" s="16">
        <f>IF(COUNT(D29:D42)=0,"",C42/D42)</f>
      </c>
      <c r="F42" s="36">
        <f>IF(COUNT(F29:F40)=0,"",SUM(F29:F40))</f>
      </c>
      <c r="G42" s="37">
        <f>IF(COUNT(G29:G40)=0,0,SUM(G29:G40))</f>
        <v>0</v>
      </c>
      <c r="H42" s="46"/>
      <c r="I42" s="46"/>
      <c r="J42" s="36">
        <f>IF(COUNT(J29:J40)=0,"",SUM(J29:J40))</f>
      </c>
      <c r="K42" s="36">
        <f>IF(COUNT(K29:K40)=0,"",SUM(K29:K40))</f>
      </c>
      <c r="L42" s="16">
        <f>IF(COUNT(K29:K42)=0,"",J42/K42)</f>
      </c>
      <c r="M42" s="36">
        <f>IF(COUNT(M29:M40)=0,"",SUM(M29:M40))</f>
      </c>
      <c r="N42" s="37">
        <f>IF(COUNT(N29:N40)=0,0,SUM(N29:N40))</f>
        <v>0</v>
      </c>
      <c r="O42" s="46"/>
      <c r="P42" s="46"/>
      <c r="Q42" s="6"/>
    </row>
    <row r="43" spans="2:17" ht="13.5">
      <c r="B43" s="15" t="s">
        <v>2</v>
      </c>
      <c r="C43" s="36">
        <f>IF(COUNT(C29:C40)=0,"",AVERAGE(C29:C40))</f>
      </c>
      <c r="D43" s="36">
        <f>IF(COUNT(D29:D40)=0,"",AVERAGE(D29:D40))</f>
      </c>
      <c r="E43" s="16">
        <f>IF(COUNT(D29:D43)=0,"",C43/D43)</f>
      </c>
      <c r="F43" s="36">
        <f>IF(COUNT(F29:F40)=0,"",AVERAGE(F29:F40))</f>
      </c>
      <c r="G43" s="37">
        <f>IF(COUNT(G29:G40)=0,"",AVERAGE(G29:G40))</f>
      </c>
      <c r="H43" s="46"/>
      <c r="I43" s="46"/>
      <c r="J43" s="36">
        <f>IF(COUNT(J29:J40)=0,"",AVERAGE(J29:J40))</f>
      </c>
      <c r="K43" s="36">
        <f>IF(COUNT(K29:K40)=0,"",AVERAGE(K29:K40))</f>
      </c>
      <c r="L43" s="16">
        <f>IF(COUNT(K29:K43)=0,"",J43/K43)</f>
      </c>
      <c r="M43" s="36">
        <f>IF(COUNT(M29:M40)=0,"",AVERAGE(M29:M40))</f>
      </c>
      <c r="N43" s="37">
        <f>IF(COUNT(N29:N40)=0,"",AVERAGE(N29:N40))</f>
      </c>
      <c r="O43" s="46"/>
      <c r="P43" s="46"/>
      <c r="Q43" s="6"/>
    </row>
    <row r="44" spans="2:17" ht="13.5">
      <c r="B44" s="6"/>
      <c r="C44" s="6"/>
      <c r="D44" s="6"/>
      <c r="E44" s="6"/>
      <c r="F44" s="6"/>
      <c r="G44" s="6"/>
      <c r="H44" s="46"/>
      <c r="I44" s="46"/>
      <c r="J44" s="6"/>
      <c r="K44" s="6"/>
      <c r="L44" s="6"/>
      <c r="M44" s="6"/>
      <c r="N44" s="6"/>
      <c r="O44" s="46"/>
      <c r="P44" s="46"/>
      <c r="Q44" s="6"/>
    </row>
    <row r="45" spans="2:17" ht="14.25">
      <c r="B45" s="6"/>
      <c r="C45" s="9" t="s">
        <v>39</v>
      </c>
      <c r="D45" s="67">
        <f>IF(N5=3,"ガソリン",IF(N5=4,"軽油",""))</f>
      </c>
      <c r="E45" s="67"/>
      <c r="F45" s="30" t="s">
        <v>40</v>
      </c>
      <c r="G45" s="6"/>
      <c r="H45" s="46">
        <f>IF(N5=3,2.3,2.6)</f>
        <v>2.6</v>
      </c>
      <c r="I45" s="46"/>
      <c r="J45" s="9" t="s">
        <v>24</v>
      </c>
      <c r="K45" s="6"/>
      <c r="L45" s="6"/>
      <c r="M45" s="6"/>
      <c r="N45" s="6"/>
      <c r="O45" s="46"/>
      <c r="P45" s="46"/>
      <c r="Q45" s="6"/>
    </row>
    <row r="46" spans="2:17" ht="13.5">
      <c r="B46" s="10"/>
      <c r="C46" s="11" t="s">
        <v>7</v>
      </c>
      <c r="D46" s="12" t="s">
        <v>8</v>
      </c>
      <c r="E46" s="13" t="s">
        <v>9</v>
      </c>
      <c r="F46" s="11" t="s">
        <v>10</v>
      </c>
      <c r="G46" s="13" t="s">
        <v>13</v>
      </c>
      <c r="H46" s="46"/>
      <c r="I46" s="46"/>
      <c r="J46" s="11" t="s">
        <v>7</v>
      </c>
      <c r="K46" s="12" t="s">
        <v>8</v>
      </c>
      <c r="L46" s="13" t="s">
        <v>9</v>
      </c>
      <c r="M46" s="11"/>
      <c r="N46" s="13" t="s">
        <v>13</v>
      </c>
      <c r="O46" s="49" t="s">
        <v>29</v>
      </c>
      <c r="P46" s="46"/>
      <c r="Q46" s="6"/>
    </row>
    <row r="47" spans="2:17" ht="13.5">
      <c r="B47" s="24"/>
      <c r="C47" s="11" t="s">
        <v>23</v>
      </c>
      <c r="D47" s="11" t="s">
        <v>23</v>
      </c>
      <c r="E47" s="15"/>
      <c r="F47" s="11" t="s">
        <v>11</v>
      </c>
      <c r="G47" s="11" t="s">
        <v>12</v>
      </c>
      <c r="H47" s="41"/>
      <c r="I47" s="6"/>
      <c r="J47" s="11" t="s">
        <v>25</v>
      </c>
      <c r="K47" s="11" t="s">
        <v>25</v>
      </c>
      <c r="L47" s="15"/>
      <c r="M47" s="15"/>
      <c r="N47" s="11" t="s">
        <v>25</v>
      </c>
      <c r="O47" s="47" t="s">
        <v>75</v>
      </c>
      <c r="P47" s="50"/>
      <c r="Q47" s="23"/>
    </row>
    <row r="48" spans="2:17" ht="13.5">
      <c r="B48" s="15">
        <v>7</v>
      </c>
      <c r="C48" s="57"/>
      <c r="D48" s="57"/>
      <c r="E48" s="16">
        <f>IF(D48=0,"",C48/D48)</f>
      </c>
      <c r="F48" s="57"/>
      <c r="G48" s="17">
        <f>IF(C48=0,"",C48*$H$45)</f>
      </c>
      <c r="H48" s="41"/>
      <c r="I48" s="6"/>
      <c r="J48" s="56"/>
      <c r="K48" s="57"/>
      <c r="L48" s="16">
        <f>IF(K48=0,"",J48/K48)</f>
      </c>
      <c r="M48" s="15"/>
      <c r="N48" s="17">
        <f>IF(J48=0,"",J48*0.84)</f>
      </c>
      <c r="O48" s="45">
        <v>83</v>
      </c>
      <c r="P48" s="46"/>
      <c r="Q48" s="6"/>
    </row>
    <row r="49" spans="2:17" ht="13.5">
      <c r="B49" s="15">
        <v>8</v>
      </c>
      <c r="C49" s="57"/>
      <c r="D49" s="57"/>
      <c r="E49" s="16">
        <f aca="true" t="shared" si="8" ref="E49:E59">IF(D49=0,"",C49/D49)</f>
      </c>
      <c r="F49" s="57"/>
      <c r="G49" s="17">
        <f aca="true" t="shared" si="9" ref="G49:G59">IF(C49=0,"",C49*$H$45)</f>
      </c>
      <c r="H49" s="41"/>
      <c r="I49" s="6"/>
      <c r="J49" s="56"/>
      <c r="K49" s="57"/>
      <c r="L49" s="16">
        <f aca="true" t="shared" si="10" ref="L49:L59">IF(K49=0,"",J49/K49)</f>
      </c>
      <c r="M49" s="15"/>
      <c r="N49" s="17">
        <f aca="true" t="shared" si="11" ref="N49:N59">IF(J49=0,"",J49*0.84)</f>
      </c>
      <c r="O49" s="45">
        <v>81.5</v>
      </c>
      <c r="P49" s="46"/>
      <c r="Q49" s="6"/>
    </row>
    <row r="50" spans="2:17" ht="13.5">
      <c r="B50" s="15">
        <v>9</v>
      </c>
      <c r="C50" s="57"/>
      <c r="D50" s="57"/>
      <c r="E50" s="16">
        <f t="shared" si="8"/>
      </c>
      <c r="F50" s="60"/>
      <c r="G50" s="17">
        <f t="shared" si="9"/>
      </c>
      <c r="H50" s="41"/>
      <c r="I50" s="6"/>
      <c r="J50" s="56"/>
      <c r="K50" s="57"/>
      <c r="L50" s="16">
        <f t="shared" si="10"/>
      </c>
      <c r="M50" s="15"/>
      <c r="N50" s="17">
        <f t="shared" si="11"/>
      </c>
      <c r="O50" s="45">
        <v>75</v>
      </c>
      <c r="P50" s="46"/>
      <c r="Q50" s="6"/>
    </row>
    <row r="51" spans="2:17" ht="13.5">
      <c r="B51" s="15">
        <v>10</v>
      </c>
      <c r="C51" s="57"/>
      <c r="D51" s="57"/>
      <c r="E51" s="16">
        <f t="shared" si="8"/>
      </c>
      <c r="F51" s="60"/>
      <c r="G51" s="17">
        <f t="shared" si="9"/>
      </c>
      <c r="H51" s="41"/>
      <c r="I51" s="6"/>
      <c r="J51" s="56"/>
      <c r="K51" s="57"/>
      <c r="L51" s="16">
        <f t="shared" si="10"/>
      </c>
      <c r="M51" s="15"/>
      <c r="N51" s="17">
        <f t="shared" si="11"/>
      </c>
      <c r="O51" s="45">
        <v>78</v>
      </c>
      <c r="P51" s="46"/>
      <c r="Q51" s="6"/>
    </row>
    <row r="52" spans="2:17" ht="13.5">
      <c r="B52" s="15">
        <v>11</v>
      </c>
      <c r="C52" s="57"/>
      <c r="D52" s="57"/>
      <c r="E52" s="16">
        <f t="shared" si="8"/>
      </c>
      <c r="F52" s="60"/>
      <c r="G52" s="17">
        <f t="shared" si="9"/>
      </c>
      <c r="H52" s="41"/>
      <c r="I52" s="6"/>
      <c r="J52" s="56"/>
      <c r="K52" s="57"/>
      <c r="L52" s="16">
        <f t="shared" si="10"/>
      </c>
      <c r="M52" s="15"/>
      <c r="N52" s="17">
        <f t="shared" si="11"/>
      </c>
      <c r="O52" s="45">
        <v>76</v>
      </c>
      <c r="P52" s="46"/>
      <c r="Q52" s="6"/>
    </row>
    <row r="53" spans="2:17" ht="13.5">
      <c r="B53" s="15">
        <v>12</v>
      </c>
      <c r="C53" s="57"/>
      <c r="D53" s="57"/>
      <c r="E53" s="16">
        <f t="shared" si="8"/>
      </c>
      <c r="F53" s="60"/>
      <c r="G53" s="17">
        <f t="shared" si="9"/>
      </c>
      <c r="H53" s="41"/>
      <c r="I53" s="6"/>
      <c r="J53" s="56"/>
      <c r="K53" s="57"/>
      <c r="L53" s="16">
        <f t="shared" si="10"/>
      </c>
      <c r="M53" s="15"/>
      <c r="N53" s="17">
        <f t="shared" si="11"/>
      </c>
      <c r="O53" s="45">
        <v>97</v>
      </c>
      <c r="P53" s="46"/>
      <c r="Q53" s="6"/>
    </row>
    <row r="54" spans="2:17" ht="13.5">
      <c r="B54" s="15">
        <v>1</v>
      </c>
      <c r="C54" s="57"/>
      <c r="D54" s="57"/>
      <c r="E54" s="16">
        <f t="shared" si="8"/>
      </c>
      <c r="F54" s="60"/>
      <c r="G54" s="17">
        <f t="shared" si="9"/>
      </c>
      <c r="H54" s="41"/>
      <c r="I54" s="6"/>
      <c r="J54" s="56"/>
      <c r="K54" s="57"/>
      <c r="L54" s="16">
        <f t="shared" si="10"/>
      </c>
      <c r="M54" s="15"/>
      <c r="N54" s="17">
        <f t="shared" si="11"/>
      </c>
      <c r="O54" s="45">
        <v>81.5</v>
      </c>
      <c r="P54" s="46"/>
      <c r="Q54" s="6"/>
    </row>
    <row r="55" spans="2:17" ht="13.5">
      <c r="B55" s="15">
        <v>2</v>
      </c>
      <c r="C55" s="57"/>
      <c r="D55" s="57"/>
      <c r="E55" s="16">
        <f t="shared" si="8"/>
      </c>
      <c r="F55" s="60"/>
      <c r="G55" s="17">
        <f t="shared" si="9"/>
      </c>
      <c r="H55" s="41"/>
      <c r="I55" s="6"/>
      <c r="J55" s="56"/>
      <c r="K55" s="57"/>
      <c r="L55" s="16">
        <f t="shared" si="10"/>
      </c>
      <c r="M55" s="15"/>
      <c r="N55" s="17">
        <f t="shared" si="11"/>
      </c>
      <c r="O55" s="45">
        <v>71.5</v>
      </c>
      <c r="P55" s="46"/>
      <c r="Q55" s="6"/>
    </row>
    <row r="56" spans="2:17" ht="13.5">
      <c r="B56" s="15">
        <v>3</v>
      </c>
      <c r="C56" s="57"/>
      <c r="D56" s="57"/>
      <c r="E56" s="16">
        <f t="shared" si="8"/>
      </c>
      <c r="F56" s="60"/>
      <c r="G56" s="17">
        <f t="shared" si="9"/>
      </c>
      <c r="H56" s="41"/>
      <c r="I56" s="6"/>
      <c r="J56" s="56"/>
      <c r="K56" s="57"/>
      <c r="L56" s="16">
        <f t="shared" si="10"/>
      </c>
      <c r="M56" s="15"/>
      <c r="N56" s="17">
        <f t="shared" si="11"/>
      </c>
      <c r="O56" s="45">
        <v>88</v>
      </c>
      <c r="P56" s="46"/>
      <c r="Q56" s="6"/>
    </row>
    <row r="57" spans="2:17" ht="13.5">
      <c r="B57" s="15">
        <v>4</v>
      </c>
      <c r="C57" s="57"/>
      <c r="D57" s="57"/>
      <c r="E57" s="16">
        <f t="shared" si="8"/>
      </c>
      <c r="F57" s="60"/>
      <c r="G57" s="17">
        <f t="shared" si="9"/>
      </c>
      <c r="H57" s="41"/>
      <c r="I57" s="6"/>
      <c r="J57" s="56"/>
      <c r="K57" s="57"/>
      <c r="L57" s="16">
        <f t="shared" si="10"/>
      </c>
      <c r="M57" s="15"/>
      <c r="N57" s="17">
        <f t="shared" si="11"/>
      </c>
      <c r="O57" s="45">
        <v>83.5</v>
      </c>
      <c r="P57" s="46"/>
      <c r="Q57" s="6"/>
    </row>
    <row r="58" spans="2:17" ht="13.5">
      <c r="B58" s="15">
        <v>5</v>
      </c>
      <c r="C58" s="57"/>
      <c r="D58" s="57"/>
      <c r="E58" s="16">
        <f t="shared" si="8"/>
      </c>
      <c r="F58" s="60"/>
      <c r="G58" s="17">
        <f t="shared" si="9"/>
      </c>
      <c r="H58" s="41"/>
      <c r="I58" s="6"/>
      <c r="J58" s="56"/>
      <c r="K58" s="57"/>
      <c r="L58" s="16">
        <f t="shared" si="10"/>
      </c>
      <c r="M58" s="15"/>
      <c r="N58" s="17">
        <f t="shared" si="11"/>
      </c>
      <c r="O58" s="45">
        <v>80</v>
      </c>
      <c r="P58" s="46"/>
      <c r="Q58" s="6"/>
    </row>
    <row r="59" spans="2:17" ht="13.5">
      <c r="B59" s="15">
        <v>6</v>
      </c>
      <c r="C59" s="57"/>
      <c r="D59" s="57"/>
      <c r="E59" s="16">
        <f t="shared" si="8"/>
      </c>
      <c r="F59" s="60"/>
      <c r="G59" s="17">
        <f t="shared" si="9"/>
      </c>
      <c r="H59" s="41"/>
      <c r="I59" s="6"/>
      <c r="J59" s="56"/>
      <c r="K59" s="57"/>
      <c r="L59" s="16">
        <f t="shared" si="10"/>
      </c>
      <c r="M59" s="15"/>
      <c r="N59" s="17">
        <f t="shared" si="11"/>
      </c>
      <c r="O59" s="45">
        <v>77</v>
      </c>
      <c r="P59" s="46"/>
      <c r="Q59" s="6"/>
    </row>
    <row r="60" spans="2:17" ht="6.75" customHeight="1">
      <c r="B60" s="18"/>
      <c r="C60" s="20"/>
      <c r="D60" s="20"/>
      <c r="E60" s="18"/>
      <c r="F60" s="18"/>
      <c r="G60" s="18"/>
      <c r="H60" s="41"/>
      <c r="I60" s="6"/>
      <c r="J60" s="18"/>
      <c r="K60" s="18"/>
      <c r="L60" s="18"/>
      <c r="M60" s="18"/>
      <c r="N60" s="18"/>
      <c r="O60" s="46"/>
      <c r="P60" s="46"/>
      <c r="Q60" s="6"/>
    </row>
    <row r="61" spans="2:17" ht="13.5">
      <c r="B61" s="25" t="s">
        <v>1</v>
      </c>
      <c r="C61" s="36">
        <f>IF(COUNT(C48:C59)=0,"",SUM(C48:C59))</f>
      </c>
      <c r="D61" s="36">
        <f>IF(COUNT(D48:D59)=0,"",SUM(D48:D59))</f>
      </c>
      <c r="E61" s="16">
        <f>IF(COUNT(D48:D61)=0,"",C61/D61)</f>
      </c>
      <c r="F61" s="36">
        <f>IF(COUNT(F48:F59)=0,"",SUM(F48:F59))</f>
      </c>
      <c r="G61" s="37">
        <f>IF(COUNT(G48:G59)=0,0,SUM(G48:G59))</f>
        <v>0</v>
      </c>
      <c r="H61" s="41"/>
      <c r="I61" s="6"/>
      <c r="J61" s="36">
        <f>IF(COUNT(J48:J59)=0,"",SUM(J48:J59))</f>
      </c>
      <c r="K61" s="36">
        <f>IF(COUNT(K48:K59)=0,"",SUM(K48:K59))</f>
      </c>
      <c r="L61" s="16">
        <f>IF(COUNT(K48:K61)=0,"",J61/K61)</f>
      </c>
      <c r="M61" s="36">
        <f>IF(COUNT(M48:M59)=0,"",SUM(M48:M59))</f>
      </c>
      <c r="N61" s="37">
        <f>IF(COUNT(N48:N59)=0,0,SUM(N48:N59))</f>
        <v>0</v>
      </c>
      <c r="O61" s="46"/>
      <c r="P61" s="46"/>
      <c r="Q61" s="6"/>
    </row>
    <row r="62" spans="2:17" ht="13.5">
      <c r="B62" s="25" t="s">
        <v>2</v>
      </c>
      <c r="C62" s="36">
        <f>IF(COUNT(C48:C59)=0,"",AVERAGE(C48:C59))</f>
      </c>
      <c r="D62" s="36">
        <f>IF(COUNT(D48:D59)=0,"",AVERAGE(D48:D59))</f>
      </c>
      <c r="E62" s="16">
        <f>IF(COUNT(D48:D62)=0,"",C62/D62)</f>
      </c>
      <c r="F62" s="36">
        <f>IF(COUNT(F48:F59)=0,"",AVERAGE(F48:F59))</f>
      </c>
      <c r="G62" s="37">
        <f>IF(COUNT(G48:G59)=0,"",AVERAGE(G48:G59))</f>
      </c>
      <c r="H62" s="41"/>
      <c r="I62" s="6"/>
      <c r="J62" s="36">
        <f>IF(COUNT(J48:J59)=0,"",AVERAGE(J48:J59))</f>
      </c>
      <c r="K62" s="36">
        <f>IF(COUNT(K48:K59)=0,"",AVERAGE(K48:K59))</f>
      </c>
      <c r="L62" s="16">
        <f>IF(COUNT(K48:K62)=0,"",J62/K62)</f>
      </c>
      <c r="M62" s="36">
        <f>IF(COUNT(M48:M59)=0,"",AVERAGE(M48:M59))</f>
      </c>
      <c r="N62" s="37">
        <f>IF(COUNT(N48:N59)=0,"",AVERAGE(N48:N59))</f>
      </c>
      <c r="O62" s="46"/>
      <c r="P62" s="46"/>
      <c r="Q62" s="6"/>
    </row>
    <row r="63" spans="2:17" ht="13.5">
      <c r="B63" s="6"/>
      <c r="C63" s="6"/>
      <c r="D63" s="6"/>
      <c r="E63" s="6"/>
      <c r="F63" s="6"/>
      <c r="G63" s="6"/>
      <c r="H63" s="41"/>
      <c r="I63" s="6"/>
      <c r="J63" s="6"/>
      <c r="K63" s="6"/>
      <c r="L63" s="6"/>
      <c r="M63" s="6"/>
      <c r="N63" s="6"/>
      <c r="O63" s="46"/>
      <c r="P63" s="46"/>
      <c r="Q63" s="6"/>
    </row>
    <row r="64" spans="2:17" ht="16.5">
      <c r="B64" s="6"/>
      <c r="C64" s="6"/>
      <c r="D64" s="6"/>
      <c r="E64" s="6" t="s">
        <v>26</v>
      </c>
      <c r="F64" s="6"/>
      <c r="G64" s="38">
        <f>G23+N23+G42+N42+G61+N61</f>
        <v>0</v>
      </c>
      <c r="H64" s="41"/>
      <c r="I64" s="6"/>
      <c r="J64" s="6"/>
      <c r="K64" s="6"/>
      <c r="L64" s="6"/>
      <c r="M64" s="6"/>
      <c r="N64" s="6"/>
      <c r="O64" s="46"/>
      <c r="P64" s="46"/>
      <c r="Q64" s="6"/>
    </row>
    <row r="65" spans="2:17" ht="13.5">
      <c r="B65" s="6"/>
      <c r="C65" s="6"/>
      <c r="D65" s="6"/>
      <c r="E65" s="6" t="s">
        <v>30</v>
      </c>
      <c r="F65" s="15" t="str">
        <f>C7</f>
        <v>電気</v>
      </c>
      <c r="G65" s="37">
        <f>G23</f>
        <v>0</v>
      </c>
      <c r="H65" s="41"/>
      <c r="I65" s="6"/>
      <c r="J65" s="6"/>
      <c r="K65" s="6"/>
      <c r="L65" s="6"/>
      <c r="M65" s="6"/>
      <c r="N65" s="6"/>
      <c r="O65" s="46"/>
      <c r="P65" s="46"/>
      <c r="Q65" s="6"/>
    </row>
    <row r="66" spans="2:17" ht="13.5">
      <c r="B66" s="6"/>
      <c r="C66" s="6"/>
      <c r="D66" s="6"/>
      <c r="E66" s="6"/>
      <c r="F66" s="15">
        <f>K7</f>
      </c>
      <c r="G66" s="37">
        <f>N23</f>
        <v>0</v>
      </c>
      <c r="H66" s="41"/>
      <c r="I66" s="6"/>
      <c r="J66" s="6"/>
      <c r="K66" s="6"/>
      <c r="L66" s="6"/>
      <c r="M66" s="6"/>
      <c r="N66" s="6"/>
      <c r="O66" s="46"/>
      <c r="P66" s="46"/>
      <c r="Q66" s="6"/>
    </row>
    <row r="67" spans="2:17" ht="13.5">
      <c r="B67" s="6"/>
      <c r="C67" s="6"/>
      <c r="D67" s="6"/>
      <c r="E67" s="6"/>
      <c r="F67" s="15" t="str">
        <f>C26</f>
        <v>水道</v>
      </c>
      <c r="G67" s="37">
        <f>G42</f>
        <v>0</v>
      </c>
      <c r="H67" s="41"/>
      <c r="I67" s="6"/>
      <c r="J67" s="6"/>
      <c r="K67" s="6"/>
      <c r="L67" s="6"/>
      <c r="M67" s="6"/>
      <c r="N67" s="6"/>
      <c r="O67" s="46"/>
      <c r="P67" s="46"/>
      <c r="Q67" s="6"/>
    </row>
    <row r="68" spans="2:17" ht="13.5">
      <c r="B68" s="6"/>
      <c r="C68" s="6"/>
      <c r="D68" s="6"/>
      <c r="E68" s="6"/>
      <c r="F68" s="15" t="str">
        <f>J26</f>
        <v>灯油</v>
      </c>
      <c r="G68" s="37">
        <f>N42</f>
        <v>0</v>
      </c>
      <c r="H68" s="41"/>
      <c r="I68" s="6"/>
      <c r="J68" s="6"/>
      <c r="K68" s="6"/>
      <c r="L68" s="6"/>
      <c r="M68" s="6"/>
      <c r="N68" s="6"/>
      <c r="O68" s="46"/>
      <c r="P68" s="46"/>
      <c r="Q68" s="6"/>
    </row>
    <row r="69" spans="2:17" ht="13.5">
      <c r="B69" s="6"/>
      <c r="C69" s="6"/>
      <c r="D69" s="6"/>
      <c r="E69" s="6"/>
      <c r="F69" s="15">
        <f>D45</f>
      </c>
      <c r="G69" s="37">
        <f>G61</f>
        <v>0</v>
      </c>
      <c r="H69" s="41"/>
      <c r="I69" s="6"/>
      <c r="J69" s="6"/>
      <c r="K69" s="6"/>
      <c r="L69" s="6"/>
      <c r="M69" s="6"/>
      <c r="N69" s="6"/>
      <c r="O69" s="46"/>
      <c r="P69" s="46"/>
      <c r="Q69" s="6"/>
    </row>
    <row r="70" spans="2:17" ht="13.5">
      <c r="B70" s="6"/>
      <c r="C70" s="6"/>
      <c r="D70" s="6"/>
      <c r="E70" s="6"/>
      <c r="F70" s="15" t="str">
        <f>J45</f>
        <v>ごみ</v>
      </c>
      <c r="G70" s="37">
        <f>N61</f>
        <v>0</v>
      </c>
      <c r="H70" s="41"/>
      <c r="I70" s="6"/>
      <c r="J70" s="6"/>
      <c r="K70" s="6"/>
      <c r="L70" s="6"/>
      <c r="M70" s="6"/>
      <c r="N70" s="6"/>
      <c r="O70" s="46"/>
      <c r="P70" s="46"/>
      <c r="Q70" s="6"/>
    </row>
    <row r="71" spans="2:17" ht="13.5">
      <c r="B71" s="6"/>
      <c r="C71" s="6"/>
      <c r="D71" s="6"/>
      <c r="E71" s="6"/>
      <c r="F71" s="6"/>
      <c r="G71" s="6"/>
      <c r="H71" s="41"/>
      <c r="I71" s="6"/>
      <c r="J71" s="6"/>
      <c r="K71" s="6"/>
      <c r="L71" s="6"/>
      <c r="M71" s="6"/>
      <c r="N71" s="6"/>
      <c r="O71" s="46"/>
      <c r="P71" s="46"/>
      <c r="Q71" s="6"/>
    </row>
  </sheetData>
  <sheetProtection/>
  <mergeCells count="7">
    <mergeCell ref="M2:N2"/>
    <mergeCell ref="K7:L7"/>
    <mergeCell ref="I5:J5"/>
    <mergeCell ref="D45:E45"/>
    <mergeCell ref="G2:H2"/>
    <mergeCell ref="J2:K2"/>
    <mergeCell ref="J3:K3"/>
  </mergeCells>
  <printOptions/>
  <pageMargins left="0.3937007874015748" right="0.3937007874015748" top="0.7874015748031497" bottom="0.7874015748031497" header="0.5118110236220472" footer="0.511811023622047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N4"/>
  <sheetViews>
    <sheetView zoomScalePageLayoutView="0" workbookViewId="0" topLeftCell="A1">
      <selection activeCell="O37" sqref="O37"/>
    </sheetView>
  </sheetViews>
  <sheetFormatPr defaultColWidth="9.00390625" defaultRowHeight="13.5"/>
  <cols>
    <col min="14" max="14" width="4.875" style="0" customWidth="1"/>
  </cols>
  <sheetData>
    <row r="1" spans="1:14" ht="24">
      <c r="A1" s="69" t="s">
        <v>76</v>
      </c>
      <c r="B1" s="69"/>
      <c r="C1" s="69"/>
      <c r="D1" s="69"/>
      <c r="E1" s="69"/>
      <c r="F1" s="69"/>
      <c r="G1" s="69"/>
      <c r="H1" s="69"/>
      <c r="I1" s="69"/>
      <c r="J1" s="69"/>
      <c r="K1" s="69"/>
      <c r="L1" s="69"/>
      <c r="M1" s="69"/>
      <c r="N1" s="69"/>
    </row>
    <row r="4" ht="13.5">
      <c r="H4" t="e">
        <f>#REF!</f>
        <v>#REF!</v>
      </c>
    </row>
  </sheetData>
  <sheetProtection/>
  <mergeCells count="1">
    <mergeCell ref="A1:N1"/>
  </mergeCells>
  <printOptions/>
  <pageMargins left="0.75" right="0.75" top="1" bottom="1" header="0.512" footer="0.51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J56"/>
  <sheetViews>
    <sheetView zoomScalePageLayoutView="0" workbookViewId="0" topLeftCell="A1">
      <selection activeCell="E2" sqref="E2"/>
    </sheetView>
  </sheetViews>
  <sheetFormatPr defaultColWidth="9.00390625" defaultRowHeight="13.5"/>
  <cols>
    <col min="1" max="9" width="9.00390625" style="5" customWidth="1"/>
    <col min="10" max="10" width="4.75390625" style="5" customWidth="1"/>
    <col min="11" max="16384" width="9.00390625" style="5" customWidth="1"/>
  </cols>
  <sheetData>
    <row r="1" spans="1:10" ht="13.5">
      <c r="A1" s="3"/>
      <c r="B1" s="3"/>
      <c r="C1" s="3"/>
      <c r="D1" s="3"/>
      <c r="E1" s="3"/>
      <c r="F1" s="3"/>
      <c r="G1" s="3"/>
      <c r="H1" s="3"/>
      <c r="I1" s="3"/>
      <c r="J1" s="3"/>
    </row>
    <row r="2" spans="1:10" ht="14.25">
      <c r="A2" s="3"/>
      <c r="B2" s="2" t="s">
        <v>31</v>
      </c>
      <c r="C2" s="3"/>
      <c r="D2" s="3"/>
      <c r="E2" s="39">
        <f>'家計簿データ'!G64</f>
        <v>0</v>
      </c>
      <c r="F2" s="3"/>
      <c r="G2" s="3"/>
      <c r="H2" s="3"/>
      <c r="I2" s="3"/>
      <c r="J2" s="3"/>
    </row>
    <row r="3" spans="1:10" ht="13.5">
      <c r="A3" s="3"/>
      <c r="B3" s="3"/>
      <c r="C3" s="3"/>
      <c r="D3" s="3"/>
      <c r="E3" s="3"/>
      <c r="F3" s="3"/>
      <c r="G3" s="3"/>
      <c r="H3" s="3" t="e">
        <f>#REF!</f>
        <v>#REF!</v>
      </c>
      <c r="I3" s="3"/>
      <c r="J3" s="3"/>
    </row>
    <row r="4" spans="1:10" ht="13.5">
      <c r="A4" s="3"/>
      <c r="B4" s="3"/>
      <c r="C4" s="3"/>
      <c r="D4" s="3"/>
      <c r="E4" s="3"/>
      <c r="F4" s="3"/>
      <c r="G4" s="3"/>
      <c r="H4" s="3"/>
      <c r="I4" s="3"/>
      <c r="J4" s="3"/>
    </row>
    <row r="5" spans="1:10" ht="13.5">
      <c r="A5" s="3"/>
      <c r="B5" s="3"/>
      <c r="C5" s="3"/>
      <c r="D5" s="3"/>
      <c r="E5" s="3"/>
      <c r="F5" s="3"/>
      <c r="G5" s="3"/>
      <c r="H5" s="3"/>
      <c r="I5" s="3"/>
      <c r="J5" s="3"/>
    </row>
    <row r="6" spans="1:10" ht="13.5">
      <c r="A6" s="3"/>
      <c r="B6" s="3"/>
      <c r="C6" s="3"/>
      <c r="D6" s="3"/>
      <c r="E6" s="3"/>
      <c r="F6" s="3"/>
      <c r="G6" s="3"/>
      <c r="H6" s="3"/>
      <c r="I6" s="3"/>
      <c r="J6" s="3"/>
    </row>
    <row r="7" spans="1:10" ht="13.5">
      <c r="A7" s="3"/>
      <c r="B7" s="3"/>
      <c r="C7" s="3"/>
      <c r="D7" s="3"/>
      <c r="E7" s="3"/>
      <c r="F7" s="3"/>
      <c r="G7" s="3"/>
      <c r="H7" s="3"/>
      <c r="I7" s="3"/>
      <c r="J7" s="3"/>
    </row>
    <row r="8" spans="1:10" ht="13.5">
      <c r="A8" s="3"/>
      <c r="B8" s="3"/>
      <c r="C8" s="3"/>
      <c r="D8" s="3"/>
      <c r="E8" s="3"/>
      <c r="F8" s="3"/>
      <c r="G8" s="3"/>
      <c r="H8" s="3"/>
      <c r="I8" s="3"/>
      <c r="J8" s="3"/>
    </row>
    <row r="9" spans="1:10" ht="13.5">
      <c r="A9" s="3"/>
      <c r="B9" s="3"/>
      <c r="C9" s="3"/>
      <c r="D9" s="3"/>
      <c r="E9" s="3"/>
      <c r="F9" s="3"/>
      <c r="G9" s="3"/>
      <c r="H9" s="3"/>
      <c r="I9" s="3"/>
      <c r="J9" s="3"/>
    </row>
    <row r="10" spans="1:10" ht="13.5">
      <c r="A10" s="3"/>
      <c r="B10" s="3"/>
      <c r="C10" s="3"/>
      <c r="D10" s="3"/>
      <c r="E10" s="3"/>
      <c r="F10" s="3"/>
      <c r="G10" s="3"/>
      <c r="H10" s="3"/>
      <c r="I10" s="3"/>
      <c r="J10" s="3"/>
    </row>
    <row r="11" spans="1:10" ht="13.5">
      <c r="A11" s="3"/>
      <c r="B11" s="3"/>
      <c r="C11" s="3"/>
      <c r="D11" s="3"/>
      <c r="E11" s="3"/>
      <c r="F11" s="3"/>
      <c r="G11" s="3"/>
      <c r="H11" s="3"/>
      <c r="I11" s="3"/>
      <c r="J11" s="3"/>
    </row>
    <row r="12" spans="1:10" ht="13.5">
      <c r="A12" s="3"/>
      <c r="B12" s="3"/>
      <c r="C12" s="3"/>
      <c r="D12" s="3"/>
      <c r="E12" s="3"/>
      <c r="F12" s="3"/>
      <c r="G12" s="3"/>
      <c r="H12" s="3"/>
      <c r="I12" s="3"/>
      <c r="J12" s="3"/>
    </row>
    <row r="13" spans="1:10" ht="13.5">
      <c r="A13" s="3"/>
      <c r="B13" s="3"/>
      <c r="C13" s="3"/>
      <c r="D13" s="3"/>
      <c r="E13" s="3"/>
      <c r="F13" s="3"/>
      <c r="G13" s="3"/>
      <c r="H13" s="3"/>
      <c r="I13" s="3"/>
      <c r="J13" s="3"/>
    </row>
    <row r="14" spans="1:10" ht="13.5">
      <c r="A14" s="3"/>
      <c r="B14" s="3"/>
      <c r="C14" s="3"/>
      <c r="D14" s="3"/>
      <c r="E14" s="3"/>
      <c r="F14" s="3"/>
      <c r="G14" s="3"/>
      <c r="H14" s="3"/>
      <c r="I14" s="3"/>
      <c r="J14" s="3"/>
    </row>
    <row r="15" spans="1:10" ht="13.5">
      <c r="A15" s="3"/>
      <c r="B15" s="3"/>
      <c r="C15" s="3"/>
      <c r="D15" s="3"/>
      <c r="E15" s="3"/>
      <c r="F15" s="3"/>
      <c r="G15" s="3"/>
      <c r="H15" s="3"/>
      <c r="I15" s="3"/>
      <c r="J15" s="3"/>
    </row>
    <row r="16" spans="1:10" ht="13.5">
      <c r="A16" s="3"/>
      <c r="B16" s="3"/>
      <c r="C16" s="3"/>
      <c r="D16" s="3"/>
      <c r="E16" s="3"/>
      <c r="F16" s="3"/>
      <c r="G16" s="3"/>
      <c r="H16" s="3"/>
      <c r="I16" s="3"/>
      <c r="J16" s="3"/>
    </row>
    <row r="17" spans="1:10" ht="13.5">
      <c r="A17" s="3"/>
      <c r="B17" s="3"/>
      <c r="C17" s="3"/>
      <c r="D17" s="3"/>
      <c r="E17" s="3"/>
      <c r="F17" s="3"/>
      <c r="G17" s="3"/>
      <c r="H17" s="3"/>
      <c r="I17" s="3"/>
      <c r="J17" s="3"/>
    </row>
    <row r="18" spans="1:10" ht="13.5">
      <c r="A18" s="3"/>
      <c r="B18" s="3"/>
      <c r="C18" s="3"/>
      <c r="D18" s="3"/>
      <c r="E18" s="3"/>
      <c r="F18" s="3"/>
      <c r="G18" s="3"/>
      <c r="H18" s="3"/>
      <c r="I18" s="3"/>
      <c r="J18" s="3"/>
    </row>
    <row r="19" spans="1:10" ht="13.5">
      <c r="A19" s="3"/>
      <c r="B19" s="3"/>
      <c r="C19" s="3"/>
      <c r="D19" s="3"/>
      <c r="E19" s="3"/>
      <c r="F19" s="3"/>
      <c r="G19" s="3"/>
      <c r="H19" s="3"/>
      <c r="I19" s="3"/>
      <c r="J19" s="3"/>
    </row>
    <row r="20" spans="1:10" ht="13.5">
      <c r="A20" s="3"/>
      <c r="B20" s="3"/>
      <c r="C20" s="3"/>
      <c r="D20" s="3"/>
      <c r="E20" s="3"/>
      <c r="F20" s="3"/>
      <c r="G20" s="3"/>
      <c r="H20" s="3"/>
      <c r="I20" s="3"/>
      <c r="J20" s="3"/>
    </row>
    <row r="21" spans="1:10" ht="13.5">
      <c r="A21" s="3"/>
      <c r="B21" s="3"/>
      <c r="C21" s="3"/>
      <c r="D21" s="3"/>
      <c r="E21" s="3"/>
      <c r="F21" s="3"/>
      <c r="G21" s="3"/>
      <c r="H21" s="3"/>
      <c r="I21" s="3"/>
      <c r="J21" s="3"/>
    </row>
    <row r="22" spans="1:10" ht="13.5">
      <c r="A22" s="3"/>
      <c r="B22" s="3"/>
      <c r="C22" s="3"/>
      <c r="D22" s="3"/>
      <c r="E22" s="3"/>
      <c r="F22" s="3"/>
      <c r="G22" s="3"/>
      <c r="H22" s="3"/>
      <c r="I22" s="3"/>
      <c r="J22" s="3"/>
    </row>
    <row r="23" spans="1:10" ht="13.5">
      <c r="A23" s="3"/>
      <c r="B23" s="3"/>
      <c r="C23" s="3"/>
      <c r="D23" s="3"/>
      <c r="E23" s="3"/>
      <c r="F23" s="3"/>
      <c r="G23" s="3"/>
      <c r="H23" s="3"/>
      <c r="I23" s="3"/>
      <c r="J23" s="3"/>
    </row>
    <row r="24" spans="1:10" ht="13.5">
      <c r="A24" s="3"/>
      <c r="B24" s="3"/>
      <c r="C24" s="3"/>
      <c r="D24" s="3"/>
      <c r="E24" s="3"/>
      <c r="F24" s="3"/>
      <c r="G24" s="3"/>
      <c r="H24" s="3"/>
      <c r="I24" s="3"/>
      <c r="J24" s="3"/>
    </row>
    <row r="25" spans="1:10" ht="13.5">
      <c r="A25" s="3"/>
      <c r="B25" s="3"/>
      <c r="C25" s="3"/>
      <c r="D25" s="3"/>
      <c r="E25" s="3"/>
      <c r="F25" s="3"/>
      <c r="G25" s="3"/>
      <c r="H25" s="3"/>
      <c r="I25" s="3"/>
      <c r="J25" s="3"/>
    </row>
    <row r="26" spans="1:10" ht="13.5">
      <c r="A26" s="3"/>
      <c r="B26" s="3"/>
      <c r="C26" s="3"/>
      <c r="D26" s="3"/>
      <c r="E26" s="3"/>
      <c r="F26" s="3"/>
      <c r="G26" s="3"/>
      <c r="H26" s="3"/>
      <c r="I26" s="3"/>
      <c r="J26" s="3"/>
    </row>
    <row r="27" spans="1:10" ht="13.5">
      <c r="A27" s="3"/>
      <c r="B27" s="3"/>
      <c r="C27" s="3"/>
      <c r="D27" s="3"/>
      <c r="E27" s="3"/>
      <c r="F27" s="3"/>
      <c r="G27" s="3"/>
      <c r="H27" s="3"/>
      <c r="I27" s="3"/>
      <c r="J27" s="3"/>
    </row>
    <row r="28" spans="1:10" ht="13.5">
      <c r="A28" s="3"/>
      <c r="B28" s="3"/>
      <c r="C28" s="3"/>
      <c r="D28" s="3"/>
      <c r="E28" s="3"/>
      <c r="F28" s="3"/>
      <c r="G28" s="3"/>
      <c r="H28" s="3"/>
      <c r="I28" s="3"/>
      <c r="J28" s="3"/>
    </row>
    <row r="29" spans="1:10" ht="13.5">
      <c r="A29" s="3"/>
      <c r="B29" s="3"/>
      <c r="C29" s="3"/>
      <c r="D29" s="3"/>
      <c r="E29" s="3"/>
      <c r="F29" s="3"/>
      <c r="G29" s="3"/>
      <c r="H29" s="3"/>
      <c r="I29" s="3"/>
      <c r="J29" s="3"/>
    </row>
    <row r="30" spans="1:10" ht="13.5">
      <c r="A30" s="3"/>
      <c r="B30" s="3"/>
      <c r="C30" s="3"/>
      <c r="D30" s="3"/>
      <c r="E30" s="3"/>
      <c r="F30" s="3"/>
      <c r="G30" s="3"/>
      <c r="H30" s="3"/>
      <c r="I30" s="3"/>
      <c r="J30" s="3"/>
    </row>
    <row r="31" spans="1:10" ht="13.5">
      <c r="A31" s="3"/>
      <c r="B31" s="3"/>
      <c r="C31" s="3"/>
      <c r="D31" s="3"/>
      <c r="E31" s="3"/>
      <c r="F31" s="3"/>
      <c r="G31" s="3"/>
      <c r="H31" s="3"/>
      <c r="I31" s="3"/>
      <c r="J31" s="3"/>
    </row>
    <row r="32" spans="1:10" ht="13.5">
      <c r="A32" s="3"/>
      <c r="B32" s="3"/>
      <c r="C32" s="3"/>
      <c r="D32" s="3"/>
      <c r="E32" s="3"/>
      <c r="F32" s="3"/>
      <c r="G32" s="3"/>
      <c r="H32" s="3"/>
      <c r="I32" s="3"/>
      <c r="J32" s="3"/>
    </row>
    <row r="33" spans="1:10" ht="13.5">
      <c r="A33" s="3"/>
      <c r="B33" s="3"/>
      <c r="C33" s="3"/>
      <c r="D33" s="3"/>
      <c r="E33" s="3"/>
      <c r="F33" s="3"/>
      <c r="G33" s="3"/>
      <c r="H33" s="3"/>
      <c r="I33" s="3"/>
      <c r="J33" s="3"/>
    </row>
    <row r="34" spans="1:10" ht="13.5">
      <c r="A34" s="3"/>
      <c r="B34" s="3" t="s">
        <v>32</v>
      </c>
      <c r="C34" s="3"/>
      <c r="D34" s="3"/>
      <c r="E34" s="3"/>
      <c r="F34" s="3"/>
      <c r="G34" s="3"/>
      <c r="H34" s="3"/>
      <c r="I34" s="3"/>
      <c r="J34" s="3"/>
    </row>
    <row r="35" spans="1:10" ht="13.5">
      <c r="A35" s="3"/>
      <c r="B35" s="3"/>
      <c r="C35" s="3"/>
      <c r="D35" s="3"/>
      <c r="E35" s="3"/>
      <c r="F35" s="3"/>
      <c r="G35" s="3"/>
      <c r="H35" s="3"/>
      <c r="I35" s="3"/>
      <c r="J35" s="3"/>
    </row>
    <row r="36" spans="1:10" ht="13.5">
      <c r="A36" s="3"/>
      <c r="B36" s="3"/>
      <c r="C36" s="3"/>
      <c r="D36" s="3"/>
      <c r="E36" s="3"/>
      <c r="F36" s="3"/>
      <c r="G36" s="3"/>
      <c r="H36" s="3"/>
      <c r="I36" s="3"/>
      <c r="J36" s="3"/>
    </row>
    <row r="37" spans="1:10" ht="13.5">
      <c r="A37" s="3"/>
      <c r="B37" s="3"/>
      <c r="C37" s="3"/>
      <c r="D37" s="3"/>
      <c r="E37" s="3"/>
      <c r="F37" s="3"/>
      <c r="G37" s="3"/>
      <c r="H37" s="3"/>
      <c r="I37" s="3"/>
      <c r="J37" s="3"/>
    </row>
    <row r="38" spans="1:10" ht="13.5">
      <c r="A38" s="3"/>
      <c r="B38" s="3"/>
      <c r="C38" s="3"/>
      <c r="D38" s="3"/>
      <c r="E38" s="3"/>
      <c r="F38" s="3"/>
      <c r="G38" s="3"/>
      <c r="H38" s="3"/>
      <c r="I38" s="3"/>
      <c r="J38" s="3"/>
    </row>
    <row r="39" spans="1:10" ht="13.5">
      <c r="A39" s="3"/>
      <c r="B39" s="3"/>
      <c r="C39" s="3"/>
      <c r="D39" s="3"/>
      <c r="E39" s="3"/>
      <c r="F39" s="3"/>
      <c r="G39" s="3"/>
      <c r="H39" s="3"/>
      <c r="I39" s="3"/>
      <c r="J39" s="3"/>
    </row>
    <row r="40" spans="1:10" ht="13.5">
      <c r="A40" s="3"/>
      <c r="B40" s="3"/>
      <c r="C40" s="3"/>
      <c r="D40" s="3"/>
      <c r="E40" s="3"/>
      <c r="F40" s="3"/>
      <c r="G40" s="3"/>
      <c r="H40" s="3"/>
      <c r="I40" s="3"/>
      <c r="J40" s="3"/>
    </row>
    <row r="41" spans="1:10" ht="13.5">
      <c r="A41" s="3"/>
      <c r="B41" s="3"/>
      <c r="C41" s="3"/>
      <c r="D41" s="3"/>
      <c r="E41" s="3"/>
      <c r="F41" s="3"/>
      <c r="G41" s="3"/>
      <c r="H41" s="3"/>
      <c r="I41" s="3"/>
      <c r="J41" s="3"/>
    </row>
    <row r="42" spans="1:10" ht="13.5">
      <c r="A42" s="3"/>
      <c r="B42" s="3"/>
      <c r="C42" s="3"/>
      <c r="D42" s="3"/>
      <c r="E42" s="3"/>
      <c r="F42" s="3"/>
      <c r="G42" s="3"/>
      <c r="H42" s="3"/>
      <c r="I42" s="3"/>
      <c r="J42" s="3"/>
    </row>
    <row r="43" spans="1:10" ht="13.5">
      <c r="A43" s="3"/>
      <c r="B43" s="3"/>
      <c r="C43" s="3"/>
      <c r="D43" s="3"/>
      <c r="E43" s="3"/>
      <c r="F43" s="3"/>
      <c r="G43" s="3"/>
      <c r="H43" s="3"/>
      <c r="I43" s="3"/>
      <c r="J43" s="3"/>
    </row>
    <row r="44" spans="1:10" ht="13.5">
      <c r="A44" s="3"/>
      <c r="B44" s="3" t="s">
        <v>33</v>
      </c>
      <c r="C44" s="3"/>
      <c r="D44" s="3"/>
      <c r="E44" s="3"/>
      <c r="F44" s="3"/>
      <c r="G44" s="3"/>
      <c r="H44" s="3"/>
      <c r="I44" s="3"/>
      <c r="J44" s="3"/>
    </row>
    <row r="45" spans="1:10" ht="13.5">
      <c r="A45" s="3"/>
      <c r="B45" s="3"/>
      <c r="C45" s="3"/>
      <c r="D45" s="3"/>
      <c r="E45" s="3"/>
      <c r="F45" s="3"/>
      <c r="G45" s="3"/>
      <c r="H45" s="3"/>
      <c r="I45" s="3"/>
      <c r="J45" s="3"/>
    </row>
    <row r="46" spans="1:10" ht="13.5">
      <c r="A46" s="3"/>
      <c r="B46" s="3"/>
      <c r="C46" s="3"/>
      <c r="D46" s="3"/>
      <c r="E46" s="3"/>
      <c r="F46" s="3"/>
      <c r="G46" s="3"/>
      <c r="H46" s="3"/>
      <c r="I46" s="3"/>
      <c r="J46" s="3"/>
    </row>
    <row r="47" spans="1:10" ht="13.5">
      <c r="A47" s="3"/>
      <c r="B47" s="3"/>
      <c r="C47" s="3"/>
      <c r="D47" s="3"/>
      <c r="E47" s="3"/>
      <c r="F47" s="3"/>
      <c r="G47" s="3"/>
      <c r="H47" s="3"/>
      <c r="I47" s="3"/>
      <c r="J47" s="3"/>
    </row>
    <row r="48" spans="1:10" ht="13.5">
      <c r="A48" s="3"/>
      <c r="B48" s="3"/>
      <c r="C48" s="3"/>
      <c r="D48" s="3"/>
      <c r="E48" s="3"/>
      <c r="F48" s="3"/>
      <c r="G48" s="3"/>
      <c r="H48" s="3"/>
      <c r="I48" s="3"/>
      <c r="J48" s="3"/>
    </row>
    <row r="49" spans="1:10" ht="13.5">
      <c r="A49" s="3"/>
      <c r="B49" s="3"/>
      <c r="C49" s="3"/>
      <c r="D49" s="3"/>
      <c r="E49" s="3"/>
      <c r="F49" s="3"/>
      <c r="G49" s="3"/>
      <c r="H49" s="3"/>
      <c r="I49" s="3"/>
      <c r="J49" s="3"/>
    </row>
    <row r="50" spans="1:10" ht="13.5">
      <c r="A50" s="3"/>
      <c r="B50" s="3"/>
      <c r="C50" s="3"/>
      <c r="D50" s="3"/>
      <c r="E50" s="3"/>
      <c r="F50" s="3"/>
      <c r="G50" s="3"/>
      <c r="H50" s="3"/>
      <c r="I50" s="3"/>
      <c r="J50" s="3"/>
    </row>
    <row r="51" spans="1:10" ht="13.5">
      <c r="A51" s="3"/>
      <c r="B51" s="3"/>
      <c r="C51" s="3"/>
      <c r="D51" s="3"/>
      <c r="E51" s="3"/>
      <c r="F51" s="3"/>
      <c r="G51" s="3"/>
      <c r="H51" s="3"/>
      <c r="I51" s="3"/>
      <c r="J51" s="3"/>
    </row>
    <row r="52" spans="1:10" ht="13.5">
      <c r="A52" s="3"/>
      <c r="B52" s="3"/>
      <c r="C52" s="3"/>
      <c r="D52" s="3"/>
      <c r="E52" s="3"/>
      <c r="F52" s="3"/>
      <c r="G52" s="3"/>
      <c r="H52" s="3"/>
      <c r="I52" s="3"/>
      <c r="J52" s="3"/>
    </row>
    <row r="53" spans="1:10" ht="13.5">
      <c r="A53" s="3"/>
      <c r="B53" s="3" t="s">
        <v>34</v>
      </c>
      <c r="C53" s="3"/>
      <c r="D53" s="3"/>
      <c r="E53" s="3"/>
      <c r="F53" s="3"/>
      <c r="G53" s="3"/>
      <c r="H53" s="3"/>
      <c r="I53" s="3"/>
      <c r="J53" s="3"/>
    </row>
    <row r="54" spans="1:10" ht="13.5">
      <c r="A54" s="3"/>
      <c r="B54" s="3"/>
      <c r="C54" s="3"/>
      <c r="D54" s="3"/>
      <c r="E54" s="3"/>
      <c r="F54" s="3"/>
      <c r="G54" s="3"/>
      <c r="H54" s="3"/>
      <c r="I54" s="3"/>
      <c r="J54" s="3"/>
    </row>
    <row r="55" spans="1:10" ht="13.5">
      <c r="A55" s="3"/>
      <c r="B55" s="3"/>
      <c r="C55" s="3"/>
      <c r="D55" s="3"/>
      <c r="E55" s="3"/>
      <c r="F55" s="3"/>
      <c r="G55" s="3"/>
      <c r="H55" s="3"/>
      <c r="I55" s="3"/>
      <c r="J55" s="3"/>
    </row>
    <row r="56" spans="1:10" ht="13.5">
      <c r="A56" s="3"/>
      <c r="B56" s="3"/>
      <c r="C56" s="3"/>
      <c r="D56" s="3"/>
      <c r="E56" s="3"/>
      <c r="F56" s="3"/>
      <c r="G56" s="3"/>
      <c r="H56" s="3"/>
      <c r="I56" s="3"/>
      <c r="J56" s="3"/>
    </row>
  </sheetData>
  <sheetProtection/>
  <printOptions/>
  <pageMargins left="0.7874015748031497" right="0.7874015748031497" top="0.984251968503937" bottom="0.984251968503937" header="0.5118110236220472" footer="0.5118110236220472"/>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GASCO</dc:creator>
  <cp:keywords/>
  <dc:description/>
  <cp:lastModifiedBy>米田　梨紗</cp:lastModifiedBy>
  <cp:lastPrinted>2009-06-23T02:31:22Z</cp:lastPrinted>
  <dcterms:created xsi:type="dcterms:W3CDTF">2006-04-25T13:40:51Z</dcterms:created>
  <dcterms:modified xsi:type="dcterms:W3CDTF">2022-02-03T00:58:14Z</dcterms:modified>
  <cp:category/>
  <cp:version/>
  <cp:contentType/>
  <cp:contentStatus/>
</cp:coreProperties>
</file>