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65521" windowWidth="12960" windowHeight="10185" activeTab="0"/>
  </bookViews>
  <sheets>
    <sheet name="図書館蔵書点数等" sheetId="1" r:id="rId1"/>
    <sheet name="図書館利用状況" sheetId="2" r:id="rId2"/>
    <sheet name="和泉市図書館" sheetId="3" r:id="rId3"/>
  </sheets>
  <externalReferences>
    <externalReference r:id="rId6"/>
    <externalReference r:id="rId7"/>
    <externalReference r:id="rId8"/>
  </externalReferences>
  <definedNames>
    <definedName name="_xlnm.Print_Area" localSheetId="0">'図書館蔵書点数等'!$A$1:$K$51</definedName>
    <definedName name="_xlnm.Print_Area" localSheetId="1">'図書館利用状況'!$A$1:$N$134</definedName>
    <definedName name="_xlnm.Print_Area" localSheetId="2">'和泉市図書館'!$A$1:$O$28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<sst xmlns="http://schemas.openxmlformats.org/spreadsheetml/2006/main" count="414" uniqueCount="123">
  <si>
    <t>年度</t>
  </si>
  <si>
    <t>冊</t>
  </si>
  <si>
    <t>和泉図書館</t>
  </si>
  <si>
    <t>左のうち購入点数</t>
  </si>
  <si>
    <t>資料費</t>
  </si>
  <si>
    <t>一般図書</t>
  </si>
  <si>
    <t>児童図書</t>
  </si>
  <si>
    <t>その他</t>
  </si>
  <si>
    <t>合計</t>
  </si>
  <si>
    <t>購入総数</t>
  </si>
  <si>
    <t>内児童書</t>
  </si>
  <si>
    <t>種数</t>
  </si>
  <si>
    <t>総計</t>
  </si>
  <si>
    <t>千円</t>
  </si>
  <si>
    <t>シティプラザ図書館</t>
  </si>
  <si>
    <t>タイトル</t>
  </si>
  <si>
    <t>蔵書点数（年度末現在）</t>
  </si>
  <si>
    <t>蔵書点数（年度末現在）</t>
  </si>
  <si>
    <t>23年度</t>
  </si>
  <si>
    <t>うち図書
購入費</t>
  </si>
  <si>
    <t>24年度</t>
  </si>
  <si>
    <t>25年度</t>
  </si>
  <si>
    <t>雑誌受入</t>
  </si>
  <si>
    <t>25年度</t>
  </si>
  <si>
    <t>26年度</t>
  </si>
  <si>
    <t>26年度</t>
  </si>
  <si>
    <t>年間
受入
点数</t>
  </si>
  <si>
    <t>年間
受入
点数</t>
  </si>
  <si>
    <t>27年度</t>
  </si>
  <si>
    <t>27年度</t>
  </si>
  <si>
    <t>北部リージョンセンター図書室</t>
  </si>
  <si>
    <t>雑誌受入</t>
  </si>
  <si>
    <t>タイトル</t>
  </si>
  <si>
    <t>平成27年度</t>
  </si>
  <si>
    <t xml:space="preserve">　資料：教育委員会事務局　生涯学習部読書振興課   </t>
  </si>
  <si>
    <t>28年度</t>
  </si>
  <si>
    <t xml:space="preserve"> (注)　　蔵書点数の「その他」には大活字本・ティーンズ・コミック・点字資料・視聴覚資料が含まれております。
資料：教育委員会事務局　生涯学習部読書振興課   </t>
  </si>
  <si>
    <t>月</t>
  </si>
  <si>
    <t>年度末現在</t>
  </si>
  <si>
    <t>貸出人数</t>
  </si>
  <si>
    <t>貸出
団体</t>
  </si>
  <si>
    <t>貸出点数</t>
  </si>
  <si>
    <t>予約
件数</t>
  </si>
  <si>
    <t>開館
日数</t>
  </si>
  <si>
    <t>有効登録者数</t>
  </si>
  <si>
    <t>団体
登録</t>
  </si>
  <si>
    <t>一般</t>
  </si>
  <si>
    <t>児童</t>
  </si>
  <si>
    <t>計</t>
  </si>
  <si>
    <t>総数</t>
  </si>
  <si>
    <t>うち児童書</t>
  </si>
  <si>
    <t>人</t>
  </si>
  <si>
    <t>団体</t>
  </si>
  <si>
    <t>件</t>
  </si>
  <si>
    <t>日</t>
  </si>
  <si>
    <t xml:space="preserve"> 28年度</t>
  </si>
  <si>
    <t>（新規登録者数）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</si>
  <si>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</si>
  <si>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</si>
  <si>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</si>
  <si>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</si>
  <si>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</si>
  <si>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</si>
  <si>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</si>
  <si>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</si>
  <si>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</si>
  <si>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</si>
  <si>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</si>
  <si>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</si>
  <si>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１日平均</t>
  </si>
  <si>
    <t>資料：教育委員会事務局　生涯学習部読書振興課</t>
  </si>
  <si>
    <t xml:space="preserve"> 平成23年度</t>
  </si>
  <si>
    <t xml:space="preserve"> 24年度</t>
  </si>
  <si>
    <t xml:space="preserve"> 25年度</t>
  </si>
  <si>
    <t xml:space="preserve"> 26年度</t>
  </si>
  <si>
    <t xml:space="preserve"> 27年度</t>
  </si>
  <si>
    <t>和泉市図書館利用状況</t>
  </si>
  <si>
    <t xml:space="preserve"> </t>
  </si>
  <si>
    <t>貸出団体</t>
  </si>
  <si>
    <t>予約件数</t>
  </si>
  <si>
    <t>平成25年度</t>
  </si>
  <si>
    <t>26年度</t>
  </si>
  <si>
    <t>27年度</t>
  </si>
  <si>
    <t>（新規登録者数）</t>
  </si>
  <si>
    <t>5月</t>
  </si>
  <si>
    <t>（注）　和泉市図書館利用統計は和泉図書館、自動車文庫、シティプラザ図書館、にじのとしょかん、南部リージョンセンター図書室、北部リージョンセンター図書室全館の合計です。</t>
  </si>
  <si>
    <t>南部リージョンセンター図書室</t>
  </si>
  <si>
    <t>※平成28年度から読書振興課の所管。</t>
  </si>
  <si>
    <t>（注)　　蔵書点数の「その他」には大活字本・ティーンズ・コミック・視聴覚資料が含まれております。</t>
  </si>
  <si>
    <t>資料：教育委員会事務局　生涯学習部読書振興課　</t>
  </si>
  <si>
    <t xml:space="preserve"> （注）平成28年度から教育委員会の所管。</t>
  </si>
  <si>
    <t xml:space="preserve"> （注） 平成28年3月末をもって自動車文庫の巡回を廃止した。</t>
  </si>
  <si>
    <t xml:space="preserve"> （注） 平成28年度から有効登録者数に自動車文庫の有効登録者数を含みます。</t>
  </si>
  <si>
    <t>平成21年度</t>
  </si>
  <si>
    <t>29年度</t>
  </si>
  <si>
    <t xml:space="preserve"> 29年度</t>
  </si>
  <si>
    <t>29年度</t>
  </si>
  <si>
    <t>平成22年度</t>
  </si>
  <si>
    <t>平成24年度</t>
  </si>
  <si>
    <t>（注)　　蔵書点数の「その他」には大活字本・ティーンズ・コミック・点字資料・視聴覚資料が含まれております。</t>
  </si>
  <si>
    <t>　　　　　自動車文庫は平成27年度末で廃止。</t>
  </si>
  <si>
    <r>
      <t xml:space="preserve">   （注）  １．自動車文庫（平成27年度末で廃止）も含</t>
    </r>
    <r>
      <rPr>
        <strike/>
        <sz val="11"/>
        <color indexed="10"/>
        <rFont val="Meiryo UI"/>
        <family val="3"/>
      </rPr>
      <t>み</t>
    </r>
    <r>
      <rPr>
        <sz val="11"/>
        <rFont val="Meiryo UI"/>
        <family val="3"/>
      </rPr>
      <t xml:space="preserve">まれております。
          　  ２．蔵書点数の「その他」には大活字本・ティーンズ・コミック・点字資料・録音資料・視聴覚資料が含まれております。
　        　  ３．平成22年度資料費は図書館整備事業の資料費を含みます。
 資料：教育委員会事務局　生涯学習部読書振興課            </t>
    </r>
  </si>
  <si>
    <t>30年度</t>
  </si>
  <si>
    <t>30年度</t>
  </si>
  <si>
    <t>平成30年</t>
  </si>
  <si>
    <t>31年</t>
  </si>
  <si>
    <t xml:space="preserve"> 30年度</t>
  </si>
  <si>
    <t xml:space="preserve"> 22年度</t>
  </si>
  <si>
    <t xml:space="preserve"> 23年度</t>
  </si>
  <si>
    <t xml:space="preserve"> 24年度</t>
  </si>
  <si>
    <t xml:space="preserve"> 25年度</t>
  </si>
  <si>
    <t xml:space="preserve"> 26年度</t>
  </si>
  <si>
    <t xml:space="preserve"> 27年度</t>
  </si>
  <si>
    <t xml:space="preserve">       -</t>
  </si>
  <si>
    <t xml:space="preserve"> （注） 和泉図書館の予約件数はWebからの予約件数を含みます。</t>
  </si>
  <si>
    <t>有効登録者数</t>
  </si>
  <si>
    <t xml:space="preserve"> 29年度</t>
  </si>
  <si>
    <t xml:space="preserve"> 30年度</t>
  </si>
  <si>
    <t>１日平均</t>
  </si>
  <si>
    <t xml:space="preserve">       -</t>
  </si>
  <si>
    <t>平成27年度</t>
  </si>
  <si>
    <t>資料：教育委員会事務局　生涯学習部読書振興課</t>
  </si>
  <si>
    <t>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</si>
</sst>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#,##0_ ;[Red]\-#,##0\ "/>
    <numFmt numFmtId="181" formatCode="0_);[Red]\(0\)"/>
    <numFmt numFmtId="182" formatCode="#,##0.0_);[Red]\(#,##0.0\)"/>
    <numFmt numFmtId="183" formatCode="#,##0.0"/>
    <numFmt numFmtId="184" formatCode="\(#,##0\)"/>
    <numFmt numFmtId="185" formatCode="\(#,##0.0\)"/>
    <numFmt numFmtId="186" formatCode="0_);\(0\)"/>
    <numFmt numFmtId="187" formatCode="#,##0_);\(#,##0\)"/>
    <numFmt numFmtId="188" formatCode="#,##0.0_);\(#,##0.0\)"/>
    <numFmt numFmtId="189" formatCode="\(0\)"/>
    <numFmt numFmtId="190" formatCode="\(0.0\)"/>
    <numFmt numFmtId="191" formatCode="#,###;[Red]&quot;△&quot;#,###;\-"/>
    <numFmt numFmtId="192" formatCode="&quot;平成&quot;@"/>
    <numFmt numFmtId="193" formatCode="0_ 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,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trike/>
      <sz val="11"/>
      <color indexed="10"/>
      <name val="Meiryo UI"/>
      <family val="3"/>
    </font>
    <font>
      <sz val="6.3"/>
      <name val="ＭＳ 明朝"/>
      <family val="1"/>
    </font>
    <font>
      <b/>
      <sz val="20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8"/>
      <color indexed="8"/>
      <name val="Meiryo UI"/>
      <family val="3"/>
    </font>
    <font>
      <sz val="12"/>
      <color indexed="8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1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177" fontId="52" fillId="0" borderId="0" xfId="0" applyNumberFormat="1" applyFont="1" applyFill="1" applyBorder="1" applyAlignment="1">
      <alignment vertical="center"/>
    </xf>
    <xf numFmtId="177" fontId="52" fillId="0" borderId="14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wrapText="1" shrinkToFit="1"/>
    </xf>
    <xf numFmtId="0" fontId="52" fillId="0" borderId="13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80" fontId="5" fillId="0" borderId="0" xfId="49" applyNumberFormat="1" applyFont="1" applyFill="1" applyBorder="1" applyAlignment="1">
      <alignment horizontal="right" vertical="center"/>
    </xf>
    <xf numFmtId="180" fontId="5" fillId="0" borderId="14" xfId="4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right" vertical="center"/>
    </xf>
    <xf numFmtId="0" fontId="52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80" fontId="5" fillId="0" borderId="0" xfId="49" applyNumberFormat="1" applyFont="1" applyFill="1" applyBorder="1" applyAlignment="1">
      <alignment vertical="center"/>
    </xf>
    <xf numFmtId="180" fontId="5" fillId="0" borderId="14" xfId="49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93" fontId="5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77" fontId="5" fillId="0" borderId="18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5" fillId="0" borderId="14" xfId="49" applyNumberFormat="1" applyFont="1" applyFill="1" applyBorder="1" applyAlignment="1">
      <alignment/>
    </xf>
    <xf numFmtId="0" fontId="6" fillId="0" borderId="18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right"/>
    </xf>
    <xf numFmtId="177" fontId="5" fillId="0" borderId="18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/>
    </xf>
    <xf numFmtId="177" fontId="5" fillId="0" borderId="19" xfId="49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/>
    </xf>
    <xf numFmtId="0" fontId="52" fillId="0" borderId="10" xfId="0" applyFont="1" applyBorder="1" applyAlignment="1">
      <alignment horizontal="distributed" vertical="center" wrapText="1"/>
    </xf>
    <xf numFmtId="0" fontId="52" fillId="0" borderId="1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4" fillId="0" borderId="22" xfId="0" applyFont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/>
    </xf>
    <xf numFmtId="0" fontId="52" fillId="0" borderId="22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/>
    </xf>
    <xf numFmtId="0" fontId="52" fillId="0" borderId="23" xfId="0" applyFont="1" applyFill="1" applyBorder="1" applyAlignment="1">
      <alignment horizontal="distributed"/>
    </xf>
    <xf numFmtId="0" fontId="52" fillId="0" borderId="24" xfId="0" applyFont="1" applyFill="1" applyBorder="1" applyAlignment="1">
      <alignment horizontal="distributed"/>
    </xf>
    <xf numFmtId="0" fontId="52" fillId="0" borderId="10" xfId="0" applyFont="1" applyFill="1" applyBorder="1" applyAlignment="1">
      <alignment horizontal="distributed" vertical="center" wrapText="1"/>
    </xf>
    <xf numFmtId="0" fontId="52" fillId="0" borderId="10" xfId="0" applyFont="1" applyFill="1" applyBorder="1" applyAlignment="1">
      <alignment horizontal="distributed" vertical="center"/>
    </xf>
    <xf numFmtId="0" fontId="52" fillId="0" borderId="10" xfId="0" applyFont="1" applyFill="1" applyBorder="1" applyAlignment="1">
      <alignment horizontal="distributed"/>
    </xf>
    <xf numFmtId="0" fontId="52" fillId="0" borderId="12" xfId="0" applyFont="1" applyFill="1" applyBorder="1" applyAlignment="1">
      <alignment horizontal="distributed"/>
    </xf>
    <xf numFmtId="0" fontId="52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1857375" cy="361950"/>
    <xdr:sp>
      <xdr:nvSpPr>
        <xdr:cNvPr id="1" name="Text Box 1"/>
        <xdr:cNvSpPr txBox="1">
          <a:spLocks noChangeArrowheads="1"/>
        </xdr:cNvSpPr>
      </xdr:nvSpPr>
      <xdr:spPr>
        <a:xfrm>
          <a:off x="9525" y="38100"/>
          <a:ext cx="1857375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図書館蔵書点数等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85725</xdr:rowOff>
    </xdr:from>
    <xdr:ext cx="1657350" cy="352425"/>
    <xdr:sp>
      <xdr:nvSpPr>
        <xdr:cNvPr id="1" name="Text Box 1"/>
        <xdr:cNvSpPr txBox="1">
          <a:spLocks noChangeArrowheads="1"/>
        </xdr:cNvSpPr>
      </xdr:nvSpPr>
      <xdr:spPr>
        <a:xfrm>
          <a:off x="47625" y="85725"/>
          <a:ext cx="165735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図書館利用状況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100" zoomScalePageLayoutView="0" workbookViewId="0" topLeftCell="A1">
      <selection activeCell="R29" sqref="R29"/>
    </sheetView>
  </sheetViews>
  <sheetFormatPr defaultColWidth="9.00390625" defaultRowHeight="13.5"/>
  <cols>
    <col min="1" max="1" width="11.625" style="3" customWidth="1"/>
    <col min="2" max="2" width="10.125" style="3" customWidth="1"/>
    <col min="3" max="3" width="9.625" style="3" customWidth="1"/>
    <col min="4" max="4" width="8.625" style="3" customWidth="1"/>
    <col min="5" max="5" width="10.375" style="3" customWidth="1"/>
    <col min="6" max="6" width="8.625" style="3" customWidth="1"/>
    <col min="7" max="8" width="9.375" style="3" customWidth="1"/>
    <col min="9" max="9" width="8.50390625" style="3" customWidth="1"/>
    <col min="10" max="10" width="8.75390625" style="3" customWidth="1"/>
    <col min="11" max="11" width="9.50390625" style="3" customWidth="1"/>
    <col min="12" max="12" width="10.00390625" style="3" bestFit="1" customWidth="1"/>
    <col min="13" max="14" width="9.00390625" style="3" customWidth="1"/>
    <col min="15" max="15" width="10.00390625" style="3" bestFit="1" customWidth="1"/>
    <col min="16" max="16384" width="9.00390625" style="3" customWidth="1"/>
  </cols>
  <sheetData>
    <row r="1" spans="1:3" ht="15.75">
      <c r="A1" s="127"/>
      <c r="B1" s="127"/>
      <c r="C1" s="127"/>
    </row>
    <row r="2" spans="1:3" ht="21.75" customHeight="1">
      <c r="A2" s="127"/>
      <c r="B2" s="127"/>
      <c r="C2" s="127"/>
    </row>
    <row r="3" spans="1:15" ht="23.25" customHeight="1">
      <c r="A3" s="30" t="s">
        <v>2</v>
      </c>
      <c r="J3" s="4"/>
      <c r="K3" s="4"/>
      <c r="L3" s="5"/>
      <c r="M3" s="5"/>
      <c r="N3" s="5"/>
      <c r="O3" s="5"/>
    </row>
    <row r="4" spans="1:15" s="7" customFormat="1" ht="21" customHeight="1">
      <c r="A4" s="130" t="s">
        <v>0</v>
      </c>
      <c r="B4" s="132" t="s">
        <v>16</v>
      </c>
      <c r="C4" s="128"/>
      <c r="D4" s="128"/>
      <c r="E4" s="128"/>
      <c r="F4" s="133" t="s">
        <v>27</v>
      </c>
      <c r="G4" s="134" t="s">
        <v>3</v>
      </c>
      <c r="H4" s="134"/>
      <c r="I4" s="1" t="s">
        <v>22</v>
      </c>
      <c r="J4" s="128" t="s">
        <v>4</v>
      </c>
      <c r="K4" s="129"/>
      <c r="L4" s="6"/>
      <c r="M4" s="6"/>
      <c r="N4" s="6"/>
      <c r="O4" s="6"/>
    </row>
    <row r="5" spans="1:15" s="7" customFormat="1" ht="33" customHeight="1">
      <c r="A5" s="131"/>
      <c r="B5" s="1" t="s">
        <v>5</v>
      </c>
      <c r="C5" s="1" t="s">
        <v>6</v>
      </c>
      <c r="D5" s="1" t="s">
        <v>7</v>
      </c>
      <c r="E5" s="2" t="s">
        <v>8</v>
      </c>
      <c r="F5" s="134"/>
      <c r="G5" s="1" t="s">
        <v>9</v>
      </c>
      <c r="H5" s="1" t="s">
        <v>10</v>
      </c>
      <c r="I5" s="1" t="s">
        <v>11</v>
      </c>
      <c r="J5" s="1" t="s">
        <v>12</v>
      </c>
      <c r="K5" s="8" t="s">
        <v>19</v>
      </c>
      <c r="L5" s="6"/>
      <c r="M5" s="6"/>
      <c r="N5" s="6"/>
      <c r="O5" s="6"/>
    </row>
    <row r="6" spans="1:15" ht="22.5" customHeight="1">
      <c r="A6" s="41"/>
      <c r="B6" s="9" t="s">
        <v>1</v>
      </c>
      <c r="C6" s="9" t="s">
        <v>1</v>
      </c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 s="9" t="s">
        <v>15</v>
      </c>
      <c r="J6" s="9" t="s">
        <v>13</v>
      </c>
      <c r="K6" s="10" t="s">
        <v>13</v>
      </c>
      <c r="L6" s="5"/>
      <c r="M6" s="5"/>
      <c r="N6" s="5"/>
      <c r="O6" s="5"/>
    </row>
    <row r="7" spans="1:11" s="5" customFormat="1" ht="22.5" customHeight="1">
      <c r="A7" s="14" t="s">
        <v>97</v>
      </c>
      <c r="B7" s="11">
        <v>117901</v>
      </c>
      <c r="C7" s="11">
        <v>73657</v>
      </c>
      <c r="D7" s="11">
        <v>30514</v>
      </c>
      <c r="E7" s="11">
        <v>222072</v>
      </c>
      <c r="F7" s="11">
        <v>20471</v>
      </c>
      <c r="G7" s="11">
        <v>20002</v>
      </c>
      <c r="H7" s="11">
        <v>5958</v>
      </c>
      <c r="I7" s="11">
        <v>155</v>
      </c>
      <c r="J7" s="11">
        <v>41329</v>
      </c>
      <c r="K7" s="12">
        <v>39999</v>
      </c>
    </row>
    <row r="8" spans="1:11" s="5" customFormat="1" ht="22.5" customHeight="1">
      <c r="A8" s="14" t="s">
        <v>18</v>
      </c>
      <c r="B8" s="11">
        <v>121286</v>
      </c>
      <c r="C8" s="11">
        <v>73096</v>
      </c>
      <c r="D8" s="11">
        <v>32385</v>
      </c>
      <c r="E8" s="11">
        <v>226767</v>
      </c>
      <c r="F8" s="11">
        <v>7777</v>
      </c>
      <c r="G8" s="11">
        <v>6396</v>
      </c>
      <c r="H8" s="11">
        <v>1522</v>
      </c>
      <c r="I8" s="11">
        <v>149</v>
      </c>
      <c r="J8" s="11">
        <v>11500</v>
      </c>
      <c r="K8" s="12">
        <v>9990</v>
      </c>
    </row>
    <row r="9" spans="1:12" s="5" customFormat="1" ht="22.5" customHeight="1">
      <c r="A9" s="14" t="s">
        <v>20</v>
      </c>
      <c r="B9" s="11">
        <v>122535</v>
      </c>
      <c r="C9" s="11">
        <v>72937</v>
      </c>
      <c r="D9" s="11">
        <v>33543</v>
      </c>
      <c r="E9" s="11">
        <v>229015</v>
      </c>
      <c r="F9" s="11">
        <v>7476</v>
      </c>
      <c r="G9" s="11">
        <v>6500</v>
      </c>
      <c r="H9" s="11">
        <v>1914</v>
      </c>
      <c r="I9" s="11">
        <v>161</v>
      </c>
      <c r="J9" s="11">
        <v>11615</v>
      </c>
      <c r="K9" s="12">
        <v>10200</v>
      </c>
      <c r="L9" s="13"/>
    </row>
    <row r="10" spans="1:12" s="5" customFormat="1" ht="22.5" customHeight="1">
      <c r="A10" s="14" t="s">
        <v>21</v>
      </c>
      <c r="B10" s="11">
        <v>117302</v>
      </c>
      <c r="C10" s="11">
        <v>69444</v>
      </c>
      <c r="D10" s="11">
        <v>34104</v>
      </c>
      <c r="E10" s="11">
        <v>220850</v>
      </c>
      <c r="F10" s="11">
        <v>7034</v>
      </c>
      <c r="G10" s="11">
        <v>5830</v>
      </c>
      <c r="H10" s="11">
        <v>1758</v>
      </c>
      <c r="I10" s="11">
        <v>175</v>
      </c>
      <c r="J10" s="11">
        <v>12405</v>
      </c>
      <c r="K10" s="12">
        <v>10200</v>
      </c>
      <c r="L10" s="13"/>
    </row>
    <row r="11" spans="1:12" s="5" customFormat="1" ht="22.5" customHeight="1">
      <c r="A11" s="14" t="s">
        <v>24</v>
      </c>
      <c r="B11" s="11">
        <v>121191</v>
      </c>
      <c r="C11" s="11">
        <v>71206</v>
      </c>
      <c r="D11" s="11">
        <v>34776</v>
      </c>
      <c r="E11" s="11">
        <v>227173</v>
      </c>
      <c r="F11" s="11">
        <f>6966-26</f>
        <v>6940</v>
      </c>
      <c r="G11" s="11">
        <v>5967</v>
      </c>
      <c r="H11" s="11">
        <v>1717</v>
      </c>
      <c r="I11" s="11">
        <v>170</v>
      </c>
      <c r="J11" s="11">
        <v>12987</v>
      </c>
      <c r="K11" s="12">
        <v>10492</v>
      </c>
      <c r="L11" s="13"/>
    </row>
    <row r="12" spans="1:11" s="13" customFormat="1" ht="22.5" customHeight="1">
      <c r="A12" s="14" t="s">
        <v>28</v>
      </c>
      <c r="B12" s="11">
        <v>125220</v>
      </c>
      <c r="C12" s="11">
        <v>72777</v>
      </c>
      <c r="D12" s="11">
        <v>35427</v>
      </c>
      <c r="E12" s="11">
        <v>233424</v>
      </c>
      <c r="F12" s="11">
        <v>6702</v>
      </c>
      <c r="G12" s="11">
        <v>6004</v>
      </c>
      <c r="H12" s="11">
        <v>1692</v>
      </c>
      <c r="I12" s="11">
        <v>177</v>
      </c>
      <c r="J12" s="11">
        <v>13052</v>
      </c>
      <c r="K12" s="12">
        <v>10492</v>
      </c>
    </row>
    <row r="13" spans="1:15" s="13" customFormat="1" ht="22.5" customHeight="1">
      <c r="A13" s="42" t="s">
        <v>35</v>
      </c>
      <c r="B13" s="11">
        <v>129048</v>
      </c>
      <c r="C13" s="11">
        <v>74268</v>
      </c>
      <c r="D13" s="11">
        <v>35965</v>
      </c>
      <c r="E13" s="11">
        <f>SUM(B13:D13)</f>
        <v>239281</v>
      </c>
      <c r="F13" s="11">
        <v>6265</v>
      </c>
      <c r="G13" s="11">
        <v>5706</v>
      </c>
      <c r="H13" s="11">
        <v>1702</v>
      </c>
      <c r="I13" s="11">
        <v>173</v>
      </c>
      <c r="J13" s="11">
        <v>12992</v>
      </c>
      <c r="K13" s="12">
        <v>10260</v>
      </c>
      <c r="L13" s="11"/>
      <c r="M13" s="11"/>
      <c r="N13" s="11"/>
      <c r="O13" s="11"/>
    </row>
    <row r="14" spans="1:11" s="13" customFormat="1" ht="22.5" customHeight="1">
      <c r="A14" s="42" t="s">
        <v>96</v>
      </c>
      <c r="B14" s="11">
        <v>132307</v>
      </c>
      <c r="C14" s="11">
        <v>75824</v>
      </c>
      <c r="D14" s="11">
        <v>36488</v>
      </c>
      <c r="E14" s="11">
        <v>244619</v>
      </c>
      <c r="F14" s="11">
        <v>6404</v>
      </c>
      <c r="G14" s="11">
        <v>5642</v>
      </c>
      <c r="H14" s="11">
        <v>1852</v>
      </c>
      <c r="I14" s="11">
        <v>173</v>
      </c>
      <c r="J14" s="11">
        <v>12688</v>
      </c>
      <c r="K14" s="12">
        <v>10260</v>
      </c>
    </row>
    <row r="15" spans="1:11" s="13" customFormat="1" ht="22.5" customHeight="1">
      <c r="A15" s="112" t="s">
        <v>102</v>
      </c>
      <c r="B15" s="113">
        <v>134507</v>
      </c>
      <c r="C15" s="113">
        <v>76973</v>
      </c>
      <c r="D15" s="113">
        <v>37037</v>
      </c>
      <c r="E15" s="113">
        <v>248517</v>
      </c>
      <c r="F15" s="113">
        <v>6168</v>
      </c>
      <c r="G15" s="113">
        <v>5512</v>
      </c>
      <c r="H15" s="113">
        <v>1799</v>
      </c>
      <c r="I15" s="113">
        <v>171</v>
      </c>
      <c r="J15" s="113">
        <v>12550</v>
      </c>
      <c r="K15" s="114">
        <v>10260</v>
      </c>
    </row>
    <row r="16" spans="1:11" ht="70.5" customHeight="1">
      <c r="A16" s="118" t="s">
        <v>101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ht="24.75" customHeight="1"/>
    <row r="18" spans="1:12" ht="24.75" customHeight="1">
      <c r="A18" s="29" t="s">
        <v>14</v>
      </c>
      <c r="K18" s="4"/>
      <c r="L18" s="5"/>
    </row>
    <row r="19" spans="1:12" ht="21" customHeight="1">
      <c r="A19" s="122" t="s">
        <v>0</v>
      </c>
      <c r="B19" s="124" t="s">
        <v>17</v>
      </c>
      <c r="C19" s="125"/>
      <c r="D19" s="125"/>
      <c r="E19" s="126"/>
      <c r="F19" s="116" t="s">
        <v>26</v>
      </c>
      <c r="G19" s="117" t="s">
        <v>3</v>
      </c>
      <c r="H19" s="117"/>
      <c r="I19" s="15" t="s">
        <v>22</v>
      </c>
      <c r="J19" s="120" t="s">
        <v>4</v>
      </c>
      <c r="K19" s="121"/>
      <c r="L19" s="5"/>
    </row>
    <row r="20" spans="1:12" ht="33" customHeight="1">
      <c r="A20" s="123"/>
      <c r="B20" s="15" t="s">
        <v>5</v>
      </c>
      <c r="C20" s="15" t="s">
        <v>6</v>
      </c>
      <c r="D20" s="15" t="s">
        <v>7</v>
      </c>
      <c r="E20" s="16" t="s">
        <v>8</v>
      </c>
      <c r="F20" s="117"/>
      <c r="G20" s="15" t="s">
        <v>9</v>
      </c>
      <c r="H20" s="15" t="s">
        <v>10</v>
      </c>
      <c r="I20" s="15" t="s">
        <v>11</v>
      </c>
      <c r="J20" s="15" t="s">
        <v>12</v>
      </c>
      <c r="K20" s="17" t="s">
        <v>19</v>
      </c>
      <c r="L20" s="5"/>
    </row>
    <row r="21" spans="1:12" ht="22.5" customHeight="1">
      <c r="A21" s="43"/>
      <c r="B21" s="18" t="s">
        <v>1</v>
      </c>
      <c r="C21" s="18" t="s">
        <v>1</v>
      </c>
      <c r="D21" s="18" t="s">
        <v>1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15</v>
      </c>
      <c r="J21" s="18" t="s">
        <v>13</v>
      </c>
      <c r="K21" s="19" t="s">
        <v>13</v>
      </c>
      <c r="L21" s="5"/>
    </row>
    <row r="22" spans="1:11" s="5" customFormat="1" ht="22.5" customHeight="1">
      <c r="A22" s="44" t="s">
        <v>98</v>
      </c>
      <c r="B22" s="20">
        <v>113784</v>
      </c>
      <c r="C22" s="20">
        <v>47911</v>
      </c>
      <c r="D22" s="20">
        <v>17556</v>
      </c>
      <c r="E22" s="20">
        <v>179251</v>
      </c>
      <c r="F22" s="20">
        <v>8194</v>
      </c>
      <c r="G22" s="20">
        <v>6933</v>
      </c>
      <c r="H22" s="20">
        <v>1996</v>
      </c>
      <c r="I22" s="20">
        <v>165</v>
      </c>
      <c r="J22" s="20">
        <v>13497</v>
      </c>
      <c r="K22" s="21">
        <v>11991</v>
      </c>
    </row>
    <row r="23" spans="1:11" s="5" customFormat="1" ht="22.5" customHeight="1">
      <c r="A23" s="44" t="s">
        <v>23</v>
      </c>
      <c r="B23" s="20">
        <v>118455</v>
      </c>
      <c r="C23" s="20">
        <v>49805</v>
      </c>
      <c r="D23" s="20">
        <v>17875</v>
      </c>
      <c r="E23" s="20">
        <v>186135</v>
      </c>
      <c r="F23" s="20">
        <v>7891</v>
      </c>
      <c r="G23" s="20">
        <v>6454</v>
      </c>
      <c r="H23" s="20">
        <v>1815</v>
      </c>
      <c r="I23" s="20">
        <v>187</v>
      </c>
      <c r="J23" s="20">
        <v>14165</v>
      </c>
      <c r="K23" s="21">
        <v>11991</v>
      </c>
    </row>
    <row r="24" spans="1:11" s="5" customFormat="1" ht="22.5" customHeight="1">
      <c r="A24" s="44" t="s">
        <v>25</v>
      </c>
      <c r="B24" s="20">
        <v>122992</v>
      </c>
      <c r="C24" s="20">
        <v>51663</v>
      </c>
      <c r="D24" s="20">
        <v>17942</v>
      </c>
      <c r="E24" s="20">
        <f>192597</f>
        <v>192597</v>
      </c>
      <c r="F24" s="20">
        <f>7291-19</f>
        <v>7272</v>
      </c>
      <c r="G24" s="20">
        <v>6001</v>
      </c>
      <c r="H24" s="20">
        <v>1804</v>
      </c>
      <c r="I24" s="20">
        <v>179</v>
      </c>
      <c r="J24" s="20">
        <v>14584</v>
      </c>
      <c r="K24" s="21">
        <v>12334</v>
      </c>
    </row>
    <row r="25" spans="1:11" s="13" customFormat="1" ht="22.5" customHeight="1">
      <c r="A25" s="14" t="s">
        <v>29</v>
      </c>
      <c r="B25" s="11">
        <v>126978</v>
      </c>
      <c r="C25" s="11">
        <v>53747</v>
      </c>
      <c r="D25" s="11">
        <v>18372</v>
      </c>
      <c r="E25" s="11">
        <v>199097</v>
      </c>
      <c r="F25" s="11">
        <v>7269</v>
      </c>
      <c r="G25" s="11">
        <v>5971</v>
      </c>
      <c r="H25" s="11">
        <v>2055</v>
      </c>
      <c r="I25" s="11">
        <v>176</v>
      </c>
      <c r="J25" s="11">
        <v>14430</v>
      </c>
      <c r="K25" s="12">
        <v>12334</v>
      </c>
    </row>
    <row r="26" spans="1:11" s="13" customFormat="1" ht="22.5" customHeight="1">
      <c r="A26" s="42" t="s">
        <v>35</v>
      </c>
      <c r="B26" s="11">
        <v>129056</v>
      </c>
      <c r="C26" s="11">
        <v>54847</v>
      </c>
      <c r="D26" s="11">
        <v>18498</v>
      </c>
      <c r="E26" s="11">
        <f>SUM(B26:D26)</f>
        <v>202401</v>
      </c>
      <c r="F26" s="11">
        <v>5843</v>
      </c>
      <c r="G26" s="11">
        <v>5286</v>
      </c>
      <c r="H26" s="11">
        <v>1458</v>
      </c>
      <c r="I26" s="11">
        <v>176</v>
      </c>
      <c r="J26" s="11">
        <v>12525</v>
      </c>
      <c r="K26" s="12">
        <v>10260</v>
      </c>
    </row>
    <row r="27" spans="1:11" s="13" customFormat="1" ht="22.5" customHeight="1">
      <c r="A27" s="42" t="s">
        <v>96</v>
      </c>
      <c r="B27" s="11">
        <v>132419</v>
      </c>
      <c r="C27" s="11">
        <v>55859</v>
      </c>
      <c r="D27" s="11">
        <v>18541</v>
      </c>
      <c r="E27" s="11">
        <v>206819</v>
      </c>
      <c r="F27" s="11">
        <v>6415</v>
      </c>
      <c r="G27" s="11">
        <v>5613</v>
      </c>
      <c r="H27" s="11">
        <v>1440</v>
      </c>
      <c r="I27" s="11">
        <v>178</v>
      </c>
      <c r="J27" s="11">
        <v>12676</v>
      </c>
      <c r="K27" s="12">
        <v>10260</v>
      </c>
    </row>
    <row r="28" spans="1:11" s="13" customFormat="1" ht="22.5" customHeight="1">
      <c r="A28" s="112" t="s">
        <v>102</v>
      </c>
      <c r="B28" s="113">
        <v>130592</v>
      </c>
      <c r="C28" s="113">
        <v>55762</v>
      </c>
      <c r="D28" s="113">
        <v>18429</v>
      </c>
      <c r="E28" s="113">
        <v>204783</v>
      </c>
      <c r="F28" s="113">
        <v>6162</v>
      </c>
      <c r="G28" s="113">
        <v>5485</v>
      </c>
      <c r="H28" s="113">
        <v>1483</v>
      </c>
      <c r="I28" s="113">
        <v>180</v>
      </c>
      <c r="J28" s="113">
        <v>12503</v>
      </c>
      <c r="K28" s="114">
        <v>10260</v>
      </c>
    </row>
    <row r="29" spans="1:11" ht="39" customHeight="1">
      <c r="A29" s="119" t="s">
        <v>36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ht="18.75" customHeight="1"/>
    <row r="31" spans="1:11" ht="18.75" customHeight="1">
      <c r="A31" s="31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21" customHeight="1">
      <c r="A32" s="135" t="s">
        <v>0</v>
      </c>
      <c r="B32" s="137" t="s">
        <v>17</v>
      </c>
      <c r="C32" s="138"/>
      <c r="D32" s="138"/>
      <c r="E32" s="139"/>
      <c r="F32" s="140" t="s">
        <v>26</v>
      </c>
      <c r="G32" s="142" t="s">
        <v>3</v>
      </c>
      <c r="H32" s="142"/>
      <c r="I32" s="24" t="s">
        <v>31</v>
      </c>
      <c r="J32" s="143" t="s">
        <v>4</v>
      </c>
      <c r="K32" s="144"/>
    </row>
    <row r="33" spans="1:11" ht="33" customHeight="1">
      <c r="A33" s="136"/>
      <c r="B33" s="24" t="s">
        <v>5</v>
      </c>
      <c r="C33" s="24" t="s">
        <v>6</v>
      </c>
      <c r="D33" s="24" t="s">
        <v>7</v>
      </c>
      <c r="E33" s="25" t="s">
        <v>8</v>
      </c>
      <c r="F33" s="141"/>
      <c r="G33" s="24" t="s">
        <v>9</v>
      </c>
      <c r="H33" s="24" t="s">
        <v>10</v>
      </c>
      <c r="I33" s="24" t="s">
        <v>11</v>
      </c>
      <c r="J33" s="24" t="s">
        <v>12</v>
      </c>
      <c r="K33" s="27" t="s">
        <v>19</v>
      </c>
    </row>
    <row r="34" spans="1:11" ht="22.5" customHeight="1">
      <c r="A34" s="45"/>
      <c r="B34" s="26" t="s">
        <v>1</v>
      </c>
      <c r="C34" s="26" t="s">
        <v>1</v>
      </c>
      <c r="D34" s="26" t="s">
        <v>1</v>
      </c>
      <c r="E34" s="26" t="s">
        <v>1</v>
      </c>
      <c r="F34" s="26" t="s">
        <v>1</v>
      </c>
      <c r="G34" s="26" t="s">
        <v>1</v>
      </c>
      <c r="H34" s="26" t="s">
        <v>1</v>
      </c>
      <c r="I34" s="26" t="s">
        <v>32</v>
      </c>
      <c r="J34" s="26" t="s">
        <v>13</v>
      </c>
      <c r="K34" s="28" t="s">
        <v>13</v>
      </c>
    </row>
    <row r="35" spans="1:11" ht="22.5" customHeight="1">
      <c r="A35" s="42" t="s">
        <v>33</v>
      </c>
      <c r="B35" s="32">
        <v>20319</v>
      </c>
      <c r="C35" s="32">
        <v>7646</v>
      </c>
      <c r="D35" s="32">
        <v>3600</v>
      </c>
      <c r="E35" s="32">
        <v>31565</v>
      </c>
      <c r="F35" s="32">
        <v>2974</v>
      </c>
      <c r="G35" s="32">
        <v>1237</v>
      </c>
      <c r="H35" s="32">
        <v>460</v>
      </c>
      <c r="I35" s="32">
        <v>82</v>
      </c>
      <c r="J35" s="32">
        <v>3014</v>
      </c>
      <c r="K35" s="33">
        <v>2000</v>
      </c>
    </row>
    <row r="36" spans="1:11" ht="22.5" customHeight="1">
      <c r="A36" s="42" t="s">
        <v>35</v>
      </c>
      <c r="B36" s="32">
        <v>22629</v>
      </c>
      <c r="C36" s="32">
        <v>8546</v>
      </c>
      <c r="D36" s="32">
        <v>4305</v>
      </c>
      <c r="E36" s="32">
        <f>SUM(B36:D36)</f>
        <v>35480</v>
      </c>
      <c r="F36" s="32">
        <v>3922</v>
      </c>
      <c r="G36" s="32">
        <v>2262</v>
      </c>
      <c r="H36" s="32">
        <v>846</v>
      </c>
      <c r="I36" s="32">
        <v>85</v>
      </c>
      <c r="J36" s="32">
        <v>5091</v>
      </c>
      <c r="K36" s="33">
        <v>3780</v>
      </c>
    </row>
    <row r="37" spans="1:11" ht="22.5" customHeight="1">
      <c r="A37" s="42" t="s">
        <v>96</v>
      </c>
      <c r="B37" s="32">
        <v>25163</v>
      </c>
      <c r="C37" s="32">
        <v>9886</v>
      </c>
      <c r="D37" s="32">
        <v>4833</v>
      </c>
      <c r="E37" s="32">
        <v>39882</v>
      </c>
      <c r="F37" s="32">
        <v>4032</v>
      </c>
      <c r="G37" s="32">
        <v>2215</v>
      </c>
      <c r="H37" s="32">
        <v>849</v>
      </c>
      <c r="I37" s="32">
        <v>87</v>
      </c>
      <c r="J37" s="32">
        <v>5067</v>
      </c>
      <c r="K37" s="33">
        <v>3780</v>
      </c>
    </row>
    <row r="38" spans="1:11" ht="22.5" customHeight="1">
      <c r="A38" s="112" t="s">
        <v>102</v>
      </c>
      <c r="B38" s="106">
        <v>27197</v>
      </c>
      <c r="C38" s="106">
        <v>11257</v>
      </c>
      <c r="D38" s="106">
        <v>5226</v>
      </c>
      <c r="E38" s="106">
        <v>43680</v>
      </c>
      <c r="F38" s="106">
        <v>3164</v>
      </c>
      <c r="G38" s="106">
        <v>2089</v>
      </c>
      <c r="H38" s="106">
        <v>773</v>
      </c>
      <c r="I38" s="106">
        <v>85</v>
      </c>
      <c r="J38" s="106">
        <v>4996</v>
      </c>
      <c r="K38" s="115">
        <v>3780</v>
      </c>
    </row>
    <row r="39" spans="1:11" ht="35.25" customHeight="1">
      <c r="A39" s="145" t="s">
        <v>99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ht="18.75" customHeight="1">
      <c r="A40" s="22" t="s">
        <v>34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ht="19.5" customHeight="1"/>
    <row r="42" spans="1:11" ht="18.75" customHeight="1">
      <c r="A42" s="31" t="s">
        <v>86</v>
      </c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23.25" customHeight="1">
      <c r="A43" s="135" t="s">
        <v>0</v>
      </c>
      <c r="B43" s="137" t="s">
        <v>17</v>
      </c>
      <c r="C43" s="138"/>
      <c r="D43" s="138"/>
      <c r="E43" s="139"/>
      <c r="F43" s="140" t="s">
        <v>26</v>
      </c>
      <c r="G43" s="142" t="s">
        <v>3</v>
      </c>
      <c r="H43" s="142"/>
      <c r="I43" s="40" t="s">
        <v>31</v>
      </c>
      <c r="J43" s="143" t="s">
        <v>4</v>
      </c>
      <c r="K43" s="144"/>
    </row>
    <row r="44" spans="1:11" ht="18.75" customHeight="1">
      <c r="A44" s="136"/>
      <c r="B44" s="40" t="s">
        <v>5</v>
      </c>
      <c r="C44" s="40" t="s">
        <v>6</v>
      </c>
      <c r="D44" s="40" t="s">
        <v>7</v>
      </c>
      <c r="E44" s="25" t="s">
        <v>8</v>
      </c>
      <c r="F44" s="141"/>
      <c r="G44" s="40" t="s">
        <v>9</v>
      </c>
      <c r="H44" s="40" t="s">
        <v>10</v>
      </c>
      <c r="I44" s="40" t="s">
        <v>11</v>
      </c>
      <c r="J44" s="40" t="s">
        <v>12</v>
      </c>
      <c r="K44" s="27" t="s">
        <v>19</v>
      </c>
    </row>
    <row r="45" spans="1:11" ht="18.75" customHeight="1">
      <c r="A45" s="45"/>
      <c r="B45" s="26" t="s">
        <v>1</v>
      </c>
      <c r="C45" s="26" t="s">
        <v>1</v>
      </c>
      <c r="D45" s="26" t="s">
        <v>1</v>
      </c>
      <c r="E45" s="26" t="s">
        <v>1</v>
      </c>
      <c r="F45" s="26" t="s">
        <v>1</v>
      </c>
      <c r="G45" s="26" t="s">
        <v>1</v>
      </c>
      <c r="H45" s="26" t="s">
        <v>1</v>
      </c>
      <c r="I45" s="26" t="s">
        <v>15</v>
      </c>
      <c r="J45" s="26" t="s">
        <v>13</v>
      </c>
      <c r="K45" s="28" t="s">
        <v>13</v>
      </c>
    </row>
    <row r="46" spans="1:11" ht="18.75" customHeight="1">
      <c r="A46" s="42" t="s">
        <v>35</v>
      </c>
      <c r="B46" s="32">
        <v>10824</v>
      </c>
      <c r="C46" s="32">
        <v>7222</v>
      </c>
      <c r="D46" s="32">
        <v>1980</v>
      </c>
      <c r="E46" s="32">
        <f>SUM(B46:D46)</f>
        <v>20026</v>
      </c>
      <c r="F46" s="32">
        <v>1697</v>
      </c>
      <c r="G46" s="32">
        <v>1460</v>
      </c>
      <c r="H46" s="32">
        <v>462</v>
      </c>
      <c r="I46" s="32">
        <v>46</v>
      </c>
      <c r="J46" s="32">
        <v>3589</v>
      </c>
      <c r="K46" s="33">
        <v>2700</v>
      </c>
    </row>
    <row r="47" spans="1:11" ht="18.75" customHeight="1">
      <c r="A47" s="42" t="s">
        <v>96</v>
      </c>
      <c r="B47" s="32">
        <v>12009</v>
      </c>
      <c r="C47" s="32">
        <v>7734</v>
      </c>
      <c r="D47" s="32">
        <f>E47-B47-C47</f>
        <v>2085</v>
      </c>
      <c r="E47" s="32">
        <v>21828</v>
      </c>
      <c r="F47" s="32">
        <v>1796</v>
      </c>
      <c r="G47" s="32">
        <v>1539</v>
      </c>
      <c r="H47" s="32">
        <v>459</v>
      </c>
      <c r="I47" s="32">
        <v>48</v>
      </c>
      <c r="J47" s="32">
        <v>3589</v>
      </c>
      <c r="K47" s="33">
        <v>2700</v>
      </c>
    </row>
    <row r="48" spans="1:11" ht="18.75" customHeight="1">
      <c r="A48" s="112" t="s">
        <v>102</v>
      </c>
      <c r="B48" s="106">
        <v>13074</v>
      </c>
      <c r="C48" s="106">
        <v>8282</v>
      </c>
      <c r="D48" s="106">
        <v>2144</v>
      </c>
      <c r="E48" s="106">
        <v>23500</v>
      </c>
      <c r="F48" s="106">
        <v>1686</v>
      </c>
      <c r="G48" s="106">
        <v>1541</v>
      </c>
      <c r="H48" s="106">
        <v>537</v>
      </c>
      <c r="I48" s="106">
        <v>50</v>
      </c>
      <c r="J48" s="106">
        <v>3537</v>
      </c>
      <c r="K48" s="115">
        <v>2700</v>
      </c>
    </row>
    <row r="49" spans="1:11" ht="18.75" customHeight="1">
      <c r="A49" s="145" t="s">
        <v>88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 ht="18.75" customHeight="1">
      <c r="A50" s="46" t="s">
        <v>87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8.75" customHeight="1">
      <c r="A51" s="22" t="s">
        <v>34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ht="18.75" customHeight="1"/>
    <row r="53" ht="18.75" customHeight="1">
      <c r="E53" s="47"/>
    </row>
    <row r="54" ht="18.75" customHeight="1"/>
    <row r="55" ht="18.75" customHeight="1"/>
    <row r="56" ht="18.75" customHeight="1"/>
    <row r="57" ht="18.75" customHeight="1"/>
  </sheetData>
  <sheetProtection/>
  <mergeCells count="25">
    <mergeCell ref="A43:A44"/>
    <mergeCell ref="B43:E43"/>
    <mergeCell ref="F43:F44"/>
    <mergeCell ref="G43:H43"/>
    <mergeCell ref="J43:K43"/>
    <mergeCell ref="A49:K49"/>
    <mergeCell ref="A32:A33"/>
    <mergeCell ref="B32:E32"/>
    <mergeCell ref="F32:F33"/>
    <mergeCell ref="G32:H32"/>
    <mergeCell ref="J32:K32"/>
    <mergeCell ref="A39:K39"/>
    <mergeCell ref="A1:C2"/>
    <mergeCell ref="J4:K4"/>
    <mergeCell ref="A4:A5"/>
    <mergeCell ref="B4:E4"/>
    <mergeCell ref="F4:F5"/>
    <mergeCell ref="G4:H4"/>
    <mergeCell ref="F19:F20"/>
    <mergeCell ref="G19:H19"/>
    <mergeCell ref="A16:K16"/>
    <mergeCell ref="A29:K29"/>
    <mergeCell ref="J19:K19"/>
    <mergeCell ref="A19:A20"/>
    <mergeCell ref="B19:E19"/>
  </mergeCells>
  <printOptions/>
  <pageMargins left="0.48" right="0.37" top="0.44" bottom="1" header="0.25" footer="0.512"/>
  <pageSetup cellComments="asDisplayed" firstPageNumber="69" useFirstPageNumber="1"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zoomScalePageLayoutView="0" workbookViewId="0" topLeftCell="A66">
      <selection activeCell="T76" sqref="T76"/>
    </sheetView>
  </sheetViews>
  <sheetFormatPr defaultColWidth="9.00390625" defaultRowHeight="13.5"/>
  <cols>
    <col min="1" max="1" width="9.50390625" style="39" customWidth="1"/>
    <col min="2" max="2" width="4.125" style="48" bestFit="1" customWidth="1"/>
    <col min="3" max="3" width="8.50390625" style="39" customWidth="1"/>
    <col min="4" max="5" width="8.625" style="39" customWidth="1"/>
    <col min="6" max="6" width="6.875" style="39" customWidth="1"/>
    <col min="7" max="7" width="10.25390625" style="39" customWidth="1"/>
    <col min="8" max="8" width="9.625" style="39" bestFit="1" customWidth="1"/>
    <col min="9" max="9" width="11.625" style="39" bestFit="1" customWidth="1"/>
    <col min="10" max="10" width="7.50390625" style="39" customWidth="1"/>
    <col min="11" max="12" width="10.75390625" style="39" customWidth="1"/>
    <col min="13" max="13" width="9.50390625" style="39" customWidth="1"/>
    <col min="14" max="14" width="7.50390625" style="39" customWidth="1"/>
    <col min="15" max="16384" width="9.00390625" style="39" customWidth="1"/>
  </cols>
  <sheetData>
    <row r="1" spans="1:4" ht="15.75">
      <c r="A1" s="174"/>
      <c r="B1" s="174"/>
      <c r="C1" s="174"/>
      <c r="D1" s="174"/>
    </row>
    <row r="2" spans="1:4" ht="33.75" customHeight="1">
      <c r="A2" s="174"/>
      <c r="B2" s="174"/>
      <c r="C2" s="174"/>
      <c r="D2" s="174"/>
    </row>
    <row r="3" spans="1:18" ht="21">
      <c r="A3" s="36" t="s">
        <v>2</v>
      </c>
      <c r="C3" s="13"/>
      <c r="D3" s="13"/>
      <c r="E3" s="13"/>
      <c r="F3" s="13"/>
      <c r="M3" s="160"/>
      <c r="N3" s="160"/>
      <c r="R3" s="50"/>
    </row>
    <row r="4" spans="1:14" s="50" customFormat="1" ht="18.75" customHeight="1">
      <c r="A4" s="161" t="s">
        <v>0</v>
      </c>
      <c r="B4" s="163" t="s">
        <v>37</v>
      </c>
      <c r="C4" s="166" t="s">
        <v>38</v>
      </c>
      <c r="D4" s="166"/>
      <c r="E4" s="166"/>
      <c r="F4" s="166"/>
      <c r="G4" s="146" t="s">
        <v>39</v>
      </c>
      <c r="H4" s="147"/>
      <c r="I4" s="167"/>
      <c r="J4" s="148" t="s">
        <v>40</v>
      </c>
      <c r="K4" s="146" t="s">
        <v>41</v>
      </c>
      <c r="L4" s="147"/>
      <c r="M4" s="148" t="s">
        <v>42</v>
      </c>
      <c r="N4" s="148" t="s">
        <v>43</v>
      </c>
    </row>
    <row r="5" spans="1:14" s="50" customFormat="1" ht="15.75" customHeight="1">
      <c r="A5" s="162"/>
      <c r="B5" s="164"/>
      <c r="C5" s="166" t="s">
        <v>44</v>
      </c>
      <c r="D5" s="166"/>
      <c r="E5" s="166"/>
      <c r="F5" s="168" t="s">
        <v>45</v>
      </c>
      <c r="G5" s="151" t="s">
        <v>46</v>
      </c>
      <c r="H5" s="151" t="s">
        <v>47</v>
      </c>
      <c r="I5" s="151" t="s">
        <v>48</v>
      </c>
      <c r="J5" s="149"/>
      <c r="K5" s="156" t="s">
        <v>49</v>
      </c>
      <c r="L5" s="151" t="s">
        <v>50</v>
      </c>
      <c r="M5" s="149"/>
      <c r="N5" s="149"/>
    </row>
    <row r="6" spans="1:14" s="50" customFormat="1" ht="19.5" customHeight="1">
      <c r="A6" s="158"/>
      <c r="B6" s="165"/>
      <c r="C6" s="51" t="s">
        <v>46</v>
      </c>
      <c r="D6" s="51" t="s">
        <v>47</v>
      </c>
      <c r="E6" s="51" t="s">
        <v>48</v>
      </c>
      <c r="F6" s="151"/>
      <c r="G6" s="151"/>
      <c r="H6" s="151"/>
      <c r="I6" s="151"/>
      <c r="J6" s="150"/>
      <c r="K6" s="157"/>
      <c r="L6" s="151"/>
      <c r="M6" s="150"/>
      <c r="N6" s="150"/>
    </row>
    <row r="7" spans="1:14" ht="15.75" customHeight="1">
      <c r="A7" s="52"/>
      <c r="B7" s="53"/>
      <c r="C7" s="54" t="s">
        <v>51</v>
      </c>
      <c r="D7" s="54" t="s">
        <v>51</v>
      </c>
      <c r="E7" s="54" t="s">
        <v>51</v>
      </c>
      <c r="F7" s="54" t="s">
        <v>52</v>
      </c>
      <c r="G7" s="54" t="s">
        <v>51</v>
      </c>
      <c r="H7" s="54" t="s">
        <v>51</v>
      </c>
      <c r="I7" s="54" t="s">
        <v>51</v>
      </c>
      <c r="J7" s="54" t="s">
        <v>52</v>
      </c>
      <c r="K7" s="54" t="s">
        <v>1</v>
      </c>
      <c r="L7" s="54" t="s">
        <v>1</v>
      </c>
      <c r="M7" s="54" t="s">
        <v>53</v>
      </c>
      <c r="N7" s="55" t="s">
        <v>54</v>
      </c>
    </row>
    <row r="8" spans="1:14" s="50" customFormat="1" ht="15.75" customHeight="1">
      <c r="A8" s="171" t="s">
        <v>93</v>
      </c>
      <c r="B8" s="172"/>
      <c r="C8" s="34">
        <v>18984</v>
      </c>
      <c r="D8" s="34">
        <v>4906</v>
      </c>
      <c r="E8" s="34">
        <v>23890</v>
      </c>
      <c r="F8" s="34">
        <v>307</v>
      </c>
      <c r="G8" s="34">
        <v>51640</v>
      </c>
      <c r="H8" s="34">
        <v>13229</v>
      </c>
      <c r="I8" s="56">
        <v>64869</v>
      </c>
      <c r="J8" s="34">
        <v>1031</v>
      </c>
      <c r="K8" s="34">
        <v>260431</v>
      </c>
      <c r="L8" s="34">
        <v>99669</v>
      </c>
      <c r="M8" s="34">
        <v>70479</v>
      </c>
      <c r="N8" s="35">
        <v>288</v>
      </c>
    </row>
    <row r="9" spans="1:14" s="50" customFormat="1" ht="15.75" customHeight="1">
      <c r="A9" s="171" t="s">
        <v>107</v>
      </c>
      <c r="B9" s="172"/>
      <c r="C9" s="34">
        <v>17243</v>
      </c>
      <c r="D9" s="34">
        <v>2229</v>
      </c>
      <c r="E9" s="34">
        <v>19472</v>
      </c>
      <c r="F9" s="34">
        <v>178</v>
      </c>
      <c r="G9" s="34">
        <v>45069</v>
      </c>
      <c r="H9" s="34">
        <v>10658</v>
      </c>
      <c r="I9" s="56">
        <v>55727</v>
      </c>
      <c r="J9" s="34">
        <v>945</v>
      </c>
      <c r="K9" s="34">
        <v>225686</v>
      </c>
      <c r="L9" s="34">
        <v>84817</v>
      </c>
      <c r="M9" s="34">
        <v>67648</v>
      </c>
      <c r="N9" s="35">
        <v>247</v>
      </c>
    </row>
    <row r="10" spans="1:14" s="50" customFormat="1" ht="15.75" customHeight="1">
      <c r="A10" s="171" t="s">
        <v>108</v>
      </c>
      <c r="B10" s="172"/>
      <c r="C10" s="34">
        <v>20282</v>
      </c>
      <c r="D10" s="34">
        <v>2810</v>
      </c>
      <c r="E10" s="34">
        <v>23092</v>
      </c>
      <c r="F10" s="34">
        <v>178</v>
      </c>
      <c r="G10" s="34">
        <v>115788</v>
      </c>
      <c r="H10" s="34">
        <v>33741</v>
      </c>
      <c r="I10" s="34">
        <v>149529</v>
      </c>
      <c r="J10" s="34">
        <v>1057</v>
      </c>
      <c r="K10" s="34">
        <v>560201</v>
      </c>
      <c r="L10" s="34">
        <v>171730</v>
      </c>
      <c r="M10" s="34">
        <v>92035</v>
      </c>
      <c r="N10" s="35">
        <v>341</v>
      </c>
    </row>
    <row r="11" spans="1:14" s="50" customFormat="1" ht="15.75" customHeight="1">
      <c r="A11" s="171" t="s">
        <v>109</v>
      </c>
      <c r="B11" s="172"/>
      <c r="C11" s="34">
        <v>19652</v>
      </c>
      <c r="D11" s="34">
        <v>2669</v>
      </c>
      <c r="E11" s="34">
        <v>22321</v>
      </c>
      <c r="F11" s="34">
        <v>341</v>
      </c>
      <c r="G11" s="34">
        <v>111370</v>
      </c>
      <c r="H11" s="34">
        <v>30319</v>
      </c>
      <c r="I11" s="34">
        <v>141689</v>
      </c>
      <c r="J11" s="34">
        <v>1466</v>
      </c>
      <c r="K11" s="34">
        <v>530265</v>
      </c>
      <c r="L11" s="34">
        <v>162882</v>
      </c>
      <c r="M11" s="34">
        <v>99581</v>
      </c>
      <c r="N11" s="35">
        <v>340</v>
      </c>
    </row>
    <row r="12" spans="1:14" s="50" customFormat="1" ht="15.75" customHeight="1">
      <c r="A12" s="171" t="s">
        <v>110</v>
      </c>
      <c r="B12" s="172"/>
      <c r="C12" s="34">
        <v>17492</v>
      </c>
      <c r="D12" s="34">
        <v>2826</v>
      </c>
      <c r="E12" s="34">
        <v>20318</v>
      </c>
      <c r="F12" s="34">
        <v>182</v>
      </c>
      <c r="G12" s="34">
        <v>109029</v>
      </c>
      <c r="H12" s="34">
        <v>27337</v>
      </c>
      <c r="I12" s="34">
        <v>136366</v>
      </c>
      <c r="J12" s="34">
        <v>1671</v>
      </c>
      <c r="K12" s="34">
        <v>515370</v>
      </c>
      <c r="L12" s="34">
        <v>154511</v>
      </c>
      <c r="M12" s="34">
        <v>93552</v>
      </c>
      <c r="N12" s="35">
        <v>341</v>
      </c>
    </row>
    <row r="13" spans="1:14" s="50" customFormat="1" ht="15.75" customHeight="1">
      <c r="A13" s="171" t="s">
        <v>111</v>
      </c>
      <c r="B13" s="172"/>
      <c r="C13" s="34">
        <v>18355</v>
      </c>
      <c r="D13" s="34">
        <v>2729</v>
      </c>
      <c r="E13" s="34">
        <v>21084</v>
      </c>
      <c r="F13" s="34">
        <v>200</v>
      </c>
      <c r="G13" s="34">
        <v>105339</v>
      </c>
      <c r="H13" s="34">
        <v>22651</v>
      </c>
      <c r="I13" s="34">
        <v>127990</v>
      </c>
      <c r="J13" s="34">
        <v>1906</v>
      </c>
      <c r="K13" s="34">
        <v>476423</v>
      </c>
      <c r="L13" s="34">
        <v>138297</v>
      </c>
      <c r="M13" s="34">
        <v>99499</v>
      </c>
      <c r="N13" s="35">
        <v>341</v>
      </c>
    </row>
    <row r="14" spans="1:14" s="50" customFormat="1" ht="15.75" customHeight="1">
      <c r="A14" s="171" t="s">
        <v>112</v>
      </c>
      <c r="B14" s="172"/>
      <c r="C14" s="34">
        <v>18503</v>
      </c>
      <c r="D14" s="34">
        <v>3134</v>
      </c>
      <c r="E14" s="34">
        <v>21637</v>
      </c>
      <c r="F14" s="34">
        <v>203</v>
      </c>
      <c r="G14" s="34">
        <v>102053</v>
      </c>
      <c r="H14" s="34">
        <v>20643</v>
      </c>
      <c r="I14" s="34">
        <v>122696</v>
      </c>
      <c r="J14" s="34">
        <v>1920</v>
      </c>
      <c r="K14" s="34">
        <v>454053</v>
      </c>
      <c r="L14" s="34">
        <v>137232</v>
      </c>
      <c r="M14" s="34">
        <v>102581</v>
      </c>
      <c r="N14" s="35">
        <v>342</v>
      </c>
    </row>
    <row r="15" spans="1:14" s="50" customFormat="1" ht="15.75" customHeight="1">
      <c r="A15" s="171" t="s">
        <v>55</v>
      </c>
      <c r="B15" s="173"/>
      <c r="C15" s="34">
        <v>18546</v>
      </c>
      <c r="D15" s="34">
        <v>3322</v>
      </c>
      <c r="E15" s="34">
        <v>21868</v>
      </c>
      <c r="F15" s="34">
        <v>239</v>
      </c>
      <c r="G15" s="34">
        <v>95939</v>
      </c>
      <c r="H15" s="34">
        <v>19577</v>
      </c>
      <c r="I15" s="34">
        <v>115516</v>
      </c>
      <c r="J15" s="34">
        <v>2058</v>
      </c>
      <c r="K15" s="11">
        <v>430480</v>
      </c>
      <c r="L15" s="34">
        <v>136723</v>
      </c>
      <c r="M15" s="11">
        <v>110179</v>
      </c>
      <c r="N15" s="35">
        <v>341</v>
      </c>
    </row>
    <row r="16" spans="1:14" s="50" customFormat="1" ht="15.75" customHeight="1">
      <c r="A16" s="171" t="s">
        <v>94</v>
      </c>
      <c r="B16" s="173"/>
      <c r="C16" s="34">
        <v>20133</v>
      </c>
      <c r="D16" s="34">
        <v>3242</v>
      </c>
      <c r="E16" s="34">
        <v>23375</v>
      </c>
      <c r="F16" s="34">
        <v>254</v>
      </c>
      <c r="G16" s="34">
        <v>92565</v>
      </c>
      <c r="H16" s="34">
        <v>19399</v>
      </c>
      <c r="I16" s="34">
        <v>111964</v>
      </c>
      <c r="J16" s="34">
        <v>2114</v>
      </c>
      <c r="K16" s="11">
        <v>413915</v>
      </c>
      <c r="L16" s="34">
        <v>135398</v>
      </c>
      <c r="M16" s="11">
        <v>115701</v>
      </c>
      <c r="N16" s="35">
        <v>340</v>
      </c>
    </row>
    <row r="17" spans="1:14" s="50" customFormat="1" ht="15.75" customHeight="1">
      <c r="A17" s="171" t="s">
        <v>103</v>
      </c>
      <c r="B17" s="173"/>
      <c r="C17" s="34">
        <v>20152</v>
      </c>
      <c r="D17" s="34">
        <v>3214</v>
      </c>
      <c r="E17" s="34">
        <f>SUM(C17:D17)</f>
        <v>23366</v>
      </c>
      <c r="F17" s="34">
        <v>112</v>
      </c>
      <c r="G17" s="34">
        <v>87524</v>
      </c>
      <c r="H17" s="34">
        <v>20255</v>
      </c>
      <c r="I17" s="34">
        <f>SUM(G17:H17)</f>
        <v>107779</v>
      </c>
      <c r="J17" s="34">
        <v>2092</v>
      </c>
      <c r="K17" s="11">
        <v>399380</v>
      </c>
      <c r="L17" s="34">
        <v>131852</v>
      </c>
      <c r="M17" s="11">
        <v>128913</v>
      </c>
      <c r="N17" s="35">
        <v>342</v>
      </c>
    </row>
    <row r="18" spans="1:14" s="50" customFormat="1" ht="15.75" customHeight="1">
      <c r="A18" s="57"/>
      <c r="B18" s="53"/>
      <c r="C18" s="13" t="s">
        <v>56</v>
      </c>
      <c r="D18" s="13"/>
      <c r="E18" s="58"/>
      <c r="F18" s="58"/>
      <c r="G18" s="58"/>
      <c r="H18" s="58"/>
      <c r="I18" s="58"/>
      <c r="J18" s="58"/>
      <c r="K18" s="11"/>
      <c r="L18" s="58"/>
      <c r="M18" s="11"/>
      <c r="N18" s="59"/>
    </row>
    <row r="19" spans="1:14" s="50" customFormat="1" ht="15.75" customHeight="1">
      <c r="A19" s="60" t="s">
        <v>104</v>
      </c>
      <c r="B19" s="53" t="s">
        <v>57</v>
      </c>
      <c r="C19" s="61">
        <v>81</v>
      </c>
      <c r="D19" s="61">
        <v>21</v>
      </c>
      <c r="E19" s="34">
        <f>SUM(C19:D19)</f>
        <v>102</v>
      </c>
      <c r="F19" s="34">
        <v>0</v>
      </c>
      <c r="G19" s="61">
        <v>7475</v>
      </c>
      <c r="H19" s="61">
        <v>1510</v>
      </c>
      <c r="I19" s="61">
        <f>SUM(G19:H19)</f>
        <v>8985</v>
      </c>
      <c r="J19" s="61">
        <v>70</v>
      </c>
      <c r="K19" s="34">
        <v>33382</v>
      </c>
      <c r="L19" s="61">
        <v>10512</v>
      </c>
      <c r="M19" s="34">
        <v>9975</v>
      </c>
      <c r="N19" s="62">
        <v>29</v>
      </c>
    </row>
    <row r="20" spans="1:14" s="50" customFormat="1" ht="15.75" customHeight="1">
      <c r="A20" s="57"/>
      <c r="B20" s="53" t="s">
        <v>58</v>
      </c>
      <c r="C20" s="63">
        <v>80</v>
      </c>
      <c r="D20" s="63">
        <v>27</v>
      </c>
      <c r="E20" s="34">
        <f aca="true" t="shared" si="0" ref="E20:E30">SUM(C20:D20)</f>
        <v>107</v>
      </c>
      <c r="F20" s="63">
        <v>8</v>
      </c>
      <c r="G20" s="61">
        <v>7460</v>
      </c>
      <c r="H20" s="61">
        <v>1302</v>
      </c>
      <c r="I20" s="61">
        <f aca="true" t="shared" si="1" ref="I20:I30">SUM(G20:H20)</f>
        <v>8762</v>
      </c>
      <c r="J20" s="61">
        <v>170</v>
      </c>
      <c r="K20" s="34">
        <v>32088</v>
      </c>
      <c r="L20" s="61">
        <v>9510</v>
      </c>
      <c r="M20" s="34">
        <v>11014</v>
      </c>
      <c r="N20" s="62">
        <v>30</v>
      </c>
    </row>
    <row r="21" spans="1:14" s="50" customFormat="1" ht="15.75" customHeight="1">
      <c r="A21" s="57"/>
      <c r="B21" s="53" t="s">
        <v>59</v>
      </c>
      <c r="C21" s="63">
        <v>86</v>
      </c>
      <c r="D21" s="63">
        <v>67</v>
      </c>
      <c r="E21" s="34">
        <f t="shared" si="0"/>
        <v>153</v>
      </c>
      <c r="F21" s="63">
        <v>2</v>
      </c>
      <c r="G21" s="61">
        <v>7321</v>
      </c>
      <c r="H21" s="61">
        <v>1518</v>
      </c>
      <c r="I21" s="61">
        <f t="shared" si="1"/>
        <v>8839</v>
      </c>
      <c r="J21" s="61">
        <v>163</v>
      </c>
      <c r="K21" s="34">
        <v>32929</v>
      </c>
      <c r="L21" s="61">
        <v>10788</v>
      </c>
      <c r="M21" s="34">
        <v>10499</v>
      </c>
      <c r="N21" s="62">
        <v>29</v>
      </c>
    </row>
    <row r="22" spans="1:14" s="50" customFormat="1" ht="15.75" customHeight="1">
      <c r="A22" s="57"/>
      <c r="B22" s="53" t="s">
        <v>60</v>
      </c>
      <c r="C22" s="63">
        <v>77</v>
      </c>
      <c r="D22" s="63">
        <v>65</v>
      </c>
      <c r="E22" s="34">
        <f t="shared" si="0"/>
        <v>142</v>
      </c>
      <c r="F22" s="63">
        <v>1</v>
      </c>
      <c r="G22" s="61">
        <v>7993</v>
      </c>
      <c r="H22" s="61">
        <v>2032</v>
      </c>
      <c r="I22" s="61">
        <f t="shared" si="1"/>
        <v>10025</v>
      </c>
      <c r="J22" s="61">
        <v>157</v>
      </c>
      <c r="K22" s="34">
        <v>37277</v>
      </c>
      <c r="L22" s="61">
        <v>13664</v>
      </c>
      <c r="M22" s="34">
        <v>10777</v>
      </c>
      <c r="N22" s="62">
        <v>30</v>
      </c>
    </row>
    <row r="23" spans="1:14" s="50" customFormat="1" ht="15.75" customHeight="1">
      <c r="A23" s="57"/>
      <c r="B23" s="53" t="s">
        <v>61</v>
      </c>
      <c r="C23" s="63">
        <v>91</v>
      </c>
      <c r="D23" s="63">
        <v>61</v>
      </c>
      <c r="E23" s="34">
        <f t="shared" si="0"/>
        <v>152</v>
      </c>
      <c r="F23" s="63">
        <v>2</v>
      </c>
      <c r="G23" s="61">
        <v>8102</v>
      </c>
      <c r="H23" s="61">
        <v>2050</v>
      </c>
      <c r="I23" s="61">
        <f t="shared" si="1"/>
        <v>10152</v>
      </c>
      <c r="J23" s="61">
        <v>202</v>
      </c>
      <c r="K23" s="34">
        <v>37393</v>
      </c>
      <c r="L23" s="61">
        <v>13663</v>
      </c>
      <c r="M23" s="34">
        <v>10800</v>
      </c>
      <c r="N23" s="62">
        <v>30</v>
      </c>
    </row>
    <row r="24" spans="1:14" s="50" customFormat="1" ht="15.75" customHeight="1">
      <c r="A24" s="57"/>
      <c r="B24" s="53" t="s">
        <v>62</v>
      </c>
      <c r="C24" s="63">
        <v>69</v>
      </c>
      <c r="D24" s="63">
        <v>19</v>
      </c>
      <c r="E24" s="34">
        <f t="shared" si="0"/>
        <v>88</v>
      </c>
      <c r="F24" s="63">
        <v>0</v>
      </c>
      <c r="G24" s="61">
        <v>7047</v>
      </c>
      <c r="H24" s="61">
        <v>1436</v>
      </c>
      <c r="I24" s="61">
        <f t="shared" si="1"/>
        <v>8483</v>
      </c>
      <c r="J24" s="61">
        <v>156</v>
      </c>
      <c r="K24" s="34">
        <v>31406</v>
      </c>
      <c r="L24" s="61">
        <v>9911</v>
      </c>
      <c r="M24" s="34">
        <v>10248</v>
      </c>
      <c r="N24" s="62">
        <v>29</v>
      </c>
    </row>
    <row r="25" spans="1:14" s="50" customFormat="1" ht="15.75" customHeight="1">
      <c r="A25" s="57"/>
      <c r="B25" s="53" t="s">
        <v>63</v>
      </c>
      <c r="C25" s="63">
        <v>89</v>
      </c>
      <c r="D25" s="63">
        <v>26</v>
      </c>
      <c r="E25" s="34">
        <f t="shared" si="0"/>
        <v>115</v>
      </c>
      <c r="F25" s="63">
        <v>0</v>
      </c>
      <c r="G25" s="61">
        <v>7529</v>
      </c>
      <c r="H25" s="61">
        <v>1318</v>
      </c>
      <c r="I25" s="61">
        <f t="shared" si="1"/>
        <v>8847</v>
      </c>
      <c r="J25" s="61">
        <v>259</v>
      </c>
      <c r="K25" s="34">
        <v>32176</v>
      </c>
      <c r="L25" s="61">
        <v>9709</v>
      </c>
      <c r="M25" s="34">
        <v>11192</v>
      </c>
      <c r="N25" s="62">
        <v>30</v>
      </c>
    </row>
    <row r="26" spans="1:14" s="50" customFormat="1" ht="15.75" customHeight="1">
      <c r="A26" s="57"/>
      <c r="B26" s="53" t="s">
        <v>64</v>
      </c>
      <c r="C26" s="63">
        <v>65</v>
      </c>
      <c r="D26" s="63">
        <v>85</v>
      </c>
      <c r="E26" s="34">
        <f t="shared" si="0"/>
        <v>150</v>
      </c>
      <c r="F26" s="63">
        <v>0</v>
      </c>
      <c r="G26" s="61">
        <v>7147</v>
      </c>
      <c r="H26" s="61">
        <v>1682</v>
      </c>
      <c r="I26" s="61">
        <f t="shared" si="1"/>
        <v>8829</v>
      </c>
      <c r="J26" s="61">
        <v>192</v>
      </c>
      <c r="K26" s="34">
        <v>31657</v>
      </c>
      <c r="L26" s="61">
        <v>10511</v>
      </c>
      <c r="M26" s="34">
        <v>10875</v>
      </c>
      <c r="N26" s="62">
        <v>29</v>
      </c>
    </row>
    <row r="27" spans="1:14" s="50" customFormat="1" ht="15.75" customHeight="1">
      <c r="A27" s="57"/>
      <c r="B27" s="53" t="s">
        <v>65</v>
      </c>
      <c r="C27" s="63">
        <v>43</v>
      </c>
      <c r="D27" s="63">
        <v>57</v>
      </c>
      <c r="E27" s="34">
        <f t="shared" si="0"/>
        <v>100</v>
      </c>
      <c r="F27" s="63">
        <v>2</v>
      </c>
      <c r="G27" s="61">
        <v>6633</v>
      </c>
      <c r="H27" s="61">
        <v>1735</v>
      </c>
      <c r="I27" s="61">
        <f t="shared" si="1"/>
        <v>8368</v>
      </c>
      <c r="J27" s="61">
        <v>161</v>
      </c>
      <c r="K27" s="34">
        <v>31418</v>
      </c>
      <c r="L27" s="61">
        <v>10545</v>
      </c>
      <c r="M27" s="34">
        <v>10742</v>
      </c>
      <c r="N27" s="62">
        <v>27</v>
      </c>
    </row>
    <row r="28" spans="1:14" s="50" customFormat="1" ht="15.75" customHeight="1">
      <c r="A28" s="64" t="s">
        <v>105</v>
      </c>
      <c r="B28" s="53" t="s">
        <v>66</v>
      </c>
      <c r="C28" s="63">
        <v>61</v>
      </c>
      <c r="D28" s="63">
        <v>35</v>
      </c>
      <c r="E28" s="34">
        <f t="shared" si="0"/>
        <v>96</v>
      </c>
      <c r="F28" s="63">
        <v>0</v>
      </c>
      <c r="G28" s="61">
        <v>7114</v>
      </c>
      <c r="H28" s="61">
        <v>1740</v>
      </c>
      <c r="I28" s="61">
        <f t="shared" si="1"/>
        <v>8854</v>
      </c>
      <c r="J28" s="61">
        <v>219</v>
      </c>
      <c r="K28" s="34">
        <v>33482</v>
      </c>
      <c r="L28" s="61">
        <v>10813</v>
      </c>
      <c r="M28" s="34">
        <v>11386</v>
      </c>
      <c r="N28" s="62">
        <v>27</v>
      </c>
    </row>
    <row r="29" spans="1:14" s="50" customFormat="1" ht="15.75" customHeight="1">
      <c r="A29" s="57"/>
      <c r="B29" s="53" t="s">
        <v>67</v>
      </c>
      <c r="C29" s="63">
        <v>67</v>
      </c>
      <c r="D29" s="63">
        <v>51</v>
      </c>
      <c r="E29" s="34">
        <f t="shared" si="0"/>
        <v>118</v>
      </c>
      <c r="F29" s="63">
        <v>0</v>
      </c>
      <c r="G29" s="61">
        <v>6080</v>
      </c>
      <c r="H29" s="61">
        <v>1697</v>
      </c>
      <c r="I29" s="61">
        <f t="shared" si="1"/>
        <v>7777</v>
      </c>
      <c r="J29" s="61">
        <v>193</v>
      </c>
      <c r="K29" s="34">
        <v>29626</v>
      </c>
      <c r="L29" s="61">
        <v>10084</v>
      </c>
      <c r="M29" s="34">
        <v>10432</v>
      </c>
      <c r="N29" s="62">
        <v>22</v>
      </c>
    </row>
    <row r="30" spans="1:14" s="50" customFormat="1" ht="15.75" customHeight="1">
      <c r="A30" s="57"/>
      <c r="B30" s="53" t="s">
        <v>68</v>
      </c>
      <c r="C30" s="63">
        <v>65</v>
      </c>
      <c r="D30" s="63">
        <v>41</v>
      </c>
      <c r="E30" s="34">
        <f t="shared" si="0"/>
        <v>106</v>
      </c>
      <c r="F30" s="63">
        <v>0</v>
      </c>
      <c r="G30" s="61">
        <v>7623</v>
      </c>
      <c r="H30" s="61">
        <v>2235</v>
      </c>
      <c r="I30" s="61">
        <f t="shared" si="1"/>
        <v>9858</v>
      </c>
      <c r="J30" s="61">
        <v>150</v>
      </c>
      <c r="K30" s="34">
        <v>36546</v>
      </c>
      <c r="L30" s="61">
        <v>12142</v>
      </c>
      <c r="M30" s="34">
        <v>10973</v>
      </c>
      <c r="N30" s="62">
        <v>30</v>
      </c>
    </row>
    <row r="31" spans="1:14" s="50" customFormat="1" ht="15.75" customHeight="1">
      <c r="A31" s="158" t="s">
        <v>69</v>
      </c>
      <c r="B31" s="159"/>
      <c r="C31" s="65">
        <f aca="true" t="shared" si="2" ref="C31:M31">IF(ISERROR(SUM(C19:C30)/$N$14),"",(SUM(C19:C30)/$N$14))</f>
        <v>2.5555555555555554</v>
      </c>
      <c r="D31" s="65">
        <f t="shared" si="2"/>
        <v>1.6228070175438596</v>
      </c>
      <c r="E31" s="65">
        <f t="shared" si="2"/>
        <v>4.178362573099415</v>
      </c>
      <c r="F31" s="65">
        <f t="shared" si="2"/>
        <v>0.043859649122807015</v>
      </c>
      <c r="G31" s="65">
        <f t="shared" si="2"/>
        <v>255.91812865497076</v>
      </c>
      <c r="H31" s="65">
        <f t="shared" si="2"/>
        <v>59.22514619883041</v>
      </c>
      <c r="I31" s="65">
        <f t="shared" si="2"/>
        <v>315.1432748538012</v>
      </c>
      <c r="J31" s="65">
        <f t="shared" si="2"/>
        <v>6.116959064327485</v>
      </c>
      <c r="K31" s="65">
        <f t="shared" si="2"/>
        <v>1167.7777777777778</v>
      </c>
      <c r="L31" s="65">
        <f t="shared" si="2"/>
        <v>385.53216374269005</v>
      </c>
      <c r="M31" s="65">
        <f t="shared" si="2"/>
        <v>376.93859649122805</v>
      </c>
      <c r="N31" s="66" t="s">
        <v>113</v>
      </c>
    </row>
    <row r="32" spans="1:14" ht="15.75" customHeight="1">
      <c r="A32" s="39" t="s">
        <v>114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5.75" customHeight="1">
      <c r="A33" s="39" t="s">
        <v>91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5.75" customHeight="1">
      <c r="A34" s="39" t="s">
        <v>92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5.75" customHeight="1">
      <c r="A35" s="11" t="s">
        <v>70</v>
      </c>
      <c r="B35" s="69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58"/>
      <c r="N35" s="13"/>
    </row>
    <row r="36" spans="1:14" ht="15.75" customHeight="1">
      <c r="A36" s="13"/>
      <c r="B36" s="49"/>
      <c r="C36" s="58"/>
      <c r="D36" s="13"/>
      <c r="E36" s="13"/>
      <c r="F36" s="13"/>
      <c r="G36" s="13"/>
      <c r="H36" s="13"/>
      <c r="I36" s="13"/>
      <c r="J36" s="70"/>
      <c r="K36" s="70"/>
      <c r="L36" s="70"/>
      <c r="M36" s="70"/>
      <c r="N36" s="70"/>
    </row>
    <row r="37" spans="3:13" ht="15.75" customHeight="1">
      <c r="C37" s="71"/>
      <c r="F37" s="71"/>
      <c r="M37" s="71"/>
    </row>
    <row r="38" spans="3:6" ht="15.75" customHeight="1">
      <c r="C38" s="58"/>
      <c r="D38" s="13"/>
      <c r="E38" s="13"/>
      <c r="F38" s="13"/>
    </row>
    <row r="39" spans="1:14" ht="21.75" customHeight="1">
      <c r="A39" s="36" t="s">
        <v>14</v>
      </c>
      <c r="C39" s="13"/>
      <c r="D39" s="13"/>
      <c r="E39" s="13"/>
      <c r="F39" s="13"/>
      <c r="M39" s="160"/>
      <c r="N39" s="160"/>
    </row>
    <row r="40" spans="1:14" s="50" customFormat="1" ht="18" customHeight="1">
      <c r="A40" s="161" t="s">
        <v>0</v>
      </c>
      <c r="B40" s="163" t="s">
        <v>37</v>
      </c>
      <c r="C40" s="166" t="s">
        <v>38</v>
      </c>
      <c r="D40" s="166"/>
      <c r="E40" s="166"/>
      <c r="F40" s="166"/>
      <c r="G40" s="146" t="s">
        <v>39</v>
      </c>
      <c r="H40" s="147"/>
      <c r="I40" s="167"/>
      <c r="J40" s="148" t="s">
        <v>40</v>
      </c>
      <c r="K40" s="146" t="s">
        <v>41</v>
      </c>
      <c r="L40" s="147"/>
      <c r="M40" s="148" t="s">
        <v>42</v>
      </c>
      <c r="N40" s="148" t="s">
        <v>43</v>
      </c>
    </row>
    <row r="41" spans="1:14" s="50" customFormat="1" ht="15.75" customHeight="1">
      <c r="A41" s="162"/>
      <c r="B41" s="164"/>
      <c r="C41" s="166" t="s">
        <v>115</v>
      </c>
      <c r="D41" s="166"/>
      <c r="E41" s="166"/>
      <c r="F41" s="168" t="s">
        <v>45</v>
      </c>
      <c r="G41" s="151" t="s">
        <v>46</v>
      </c>
      <c r="H41" s="151" t="s">
        <v>47</v>
      </c>
      <c r="I41" s="151" t="s">
        <v>48</v>
      </c>
      <c r="J41" s="149"/>
      <c r="K41" s="156" t="s">
        <v>49</v>
      </c>
      <c r="L41" s="151" t="s">
        <v>50</v>
      </c>
      <c r="M41" s="149"/>
      <c r="N41" s="149"/>
    </row>
    <row r="42" spans="1:14" s="50" customFormat="1" ht="19.5" customHeight="1">
      <c r="A42" s="158"/>
      <c r="B42" s="165"/>
      <c r="C42" s="51" t="s">
        <v>46</v>
      </c>
      <c r="D42" s="51" t="s">
        <v>47</v>
      </c>
      <c r="E42" s="51" t="s">
        <v>48</v>
      </c>
      <c r="F42" s="151"/>
      <c r="G42" s="151"/>
      <c r="H42" s="151"/>
      <c r="I42" s="151"/>
      <c r="J42" s="150"/>
      <c r="K42" s="157"/>
      <c r="L42" s="151"/>
      <c r="M42" s="150"/>
      <c r="N42" s="150"/>
    </row>
    <row r="43" spans="1:14" ht="15.75" customHeight="1">
      <c r="A43" s="72"/>
      <c r="B43" s="53"/>
      <c r="C43" s="69" t="s">
        <v>51</v>
      </c>
      <c r="D43" s="69" t="s">
        <v>51</v>
      </c>
      <c r="E43" s="69" t="s">
        <v>51</v>
      </c>
      <c r="F43" s="69" t="s">
        <v>52</v>
      </c>
      <c r="G43" s="69" t="s">
        <v>51</v>
      </c>
      <c r="H43" s="69" t="s">
        <v>51</v>
      </c>
      <c r="I43" s="73" t="s">
        <v>51</v>
      </c>
      <c r="J43" s="69" t="s">
        <v>52</v>
      </c>
      <c r="K43" s="69" t="s">
        <v>1</v>
      </c>
      <c r="L43" s="69" t="s">
        <v>1</v>
      </c>
      <c r="M43" s="69" t="s">
        <v>53</v>
      </c>
      <c r="N43" s="74" t="s">
        <v>54</v>
      </c>
    </row>
    <row r="44" spans="1:14" s="50" customFormat="1" ht="15.75" customHeight="1">
      <c r="A44" s="169" t="s">
        <v>71</v>
      </c>
      <c r="B44" s="170"/>
      <c r="C44" s="11">
        <v>33761</v>
      </c>
      <c r="D44" s="11">
        <v>5670</v>
      </c>
      <c r="E44" s="11">
        <v>39431</v>
      </c>
      <c r="F44" s="11">
        <v>55</v>
      </c>
      <c r="G44" s="11">
        <v>223608</v>
      </c>
      <c r="H44" s="11">
        <v>52899</v>
      </c>
      <c r="I44" s="56">
        <v>276507</v>
      </c>
      <c r="J44" s="11">
        <v>539</v>
      </c>
      <c r="K44" s="11">
        <v>939408</v>
      </c>
      <c r="L44" s="11">
        <v>307814</v>
      </c>
      <c r="M44" s="11">
        <v>49839</v>
      </c>
      <c r="N44" s="12">
        <v>341</v>
      </c>
    </row>
    <row r="45" spans="1:14" s="50" customFormat="1" ht="15.75" customHeight="1">
      <c r="A45" s="154" t="s">
        <v>72</v>
      </c>
      <c r="B45" s="155"/>
      <c r="C45" s="11">
        <v>50191</v>
      </c>
      <c r="D45" s="11">
        <v>5939</v>
      </c>
      <c r="E45" s="11">
        <v>56130</v>
      </c>
      <c r="F45" s="11">
        <v>58</v>
      </c>
      <c r="G45" s="11">
        <v>175714</v>
      </c>
      <c r="H45" s="11">
        <v>38816</v>
      </c>
      <c r="I45" s="11">
        <v>214530</v>
      </c>
      <c r="J45" s="11">
        <v>845</v>
      </c>
      <c r="K45" s="11">
        <v>862545</v>
      </c>
      <c r="L45" s="11">
        <v>285405</v>
      </c>
      <c r="M45" s="11">
        <v>45135</v>
      </c>
      <c r="N45" s="12">
        <v>342</v>
      </c>
    </row>
    <row r="46" spans="1:14" s="50" customFormat="1" ht="15.75" customHeight="1">
      <c r="A46" s="154" t="s">
        <v>73</v>
      </c>
      <c r="B46" s="155"/>
      <c r="C46" s="11">
        <v>42558</v>
      </c>
      <c r="D46" s="11">
        <v>5581</v>
      </c>
      <c r="E46" s="11">
        <v>48139</v>
      </c>
      <c r="F46" s="11">
        <v>78</v>
      </c>
      <c r="G46" s="11">
        <v>174434</v>
      </c>
      <c r="H46" s="11">
        <v>36805</v>
      </c>
      <c r="I46" s="11">
        <v>211239</v>
      </c>
      <c r="J46" s="11">
        <v>815</v>
      </c>
      <c r="K46" s="11">
        <v>838834</v>
      </c>
      <c r="L46" s="11">
        <v>268016</v>
      </c>
      <c r="M46" s="11">
        <v>43738</v>
      </c>
      <c r="N46" s="12">
        <v>342</v>
      </c>
    </row>
    <row r="47" spans="1:14" s="50" customFormat="1" ht="15.75" customHeight="1">
      <c r="A47" s="154" t="s">
        <v>74</v>
      </c>
      <c r="B47" s="155"/>
      <c r="C47" s="11">
        <v>40793</v>
      </c>
      <c r="D47" s="11">
        <v>5410</v>
      </c>
      <c r="E47" s="11">
        <v>46203</v>
      </c>
      <c r="F47" s="11">
        <v>76</v>
      </c>
      <c r="G47" s="11">
        <v>166485</v>
      </c>
      <c r="H47" s="11">
        <v>32904</v>
      </c>
      <c r="I47" s="11">
        <v>199389</v>
      </c>
      <c r="J47" s="11">
        <v>1088</v>
      </c>
      <c r="K47" s="11">
        <v>782619</v>
      </c>
      <c r="L47" s="11">
        <v>249509</v>
      </c>
      <c r="M47" s="11">
        <v>42369</v>
      </c>
      <c r="N47" s="12">
        <v>342</v>
      </c>
    </row>
    <row r="48" spans="1:14" s="50" customFormat="1" ht="15.75" customHeight="1">
      <c r="A48" s="154" t="s">
        <v>75</v>
      </c>
      <c r="B48" s="155"/>
      <c r="C48" s="11">
        <v>37468</v>
      </c>
      <c r="D48" s="11">
        <v>6223</v>
      </c>
      <c r="E48" s="11">
        <v>43691</v>
      </c>
      <c r="F48" s="11">
        <v>79</v>
      </c>
      <c r="G48" s="11">
        <v>163093</v>
      </c>
      <c r="H48" s="11">
        <v>32628</v>
      </c>
      <c r="I48" s="11">
        <v>195721</v>
      </c>
      <c r="J48" s="11">
        <v>1173</v>
      </c>
      <c r="K48" s="11">
        <v>770717</v>
      </c>
      <c r="L48" s="11">
        <v>257720</v>
      </c>
      <c r="M48" s="11">
        <v>40243</v>
      </c>
      <c r="N48" s="12">
        <v>343</v>
      </c>
    </row>
    <row r="49" spans="1:14" s="50" customFormat="1" ht="15.75" customHeight="1">
      <c r="A49" s="154" t="s">
        <v>55</v>
      </c>
      <c r="B49" s="155"/>
      <c r="C49" s="11">
        <v>36158</v>
      </c>
      <c r="D49" s="11">
        <v>5822</v>
      </c>
      <c r="E49" s="11">
        <f>SUM(C49:D49)</f>
        <v>41980</v>
      </c>
      <c r="F49" s="11">
        <v>84</v>
      </c>
      <c r="G49" s="11">
        <v>157432</v>
      </c>
      <c r="H49" s="11">
        <v>32149</v>
      </c>
      <c r="I49" s="11">
        <f>SUM(G49:H49)</f>
        <v>189581</v>
      </c>
      <c r="J49" s="11">
        <v>1670</v>
      </c>
      <c r="K49" s="11">
        <v>743373</v>
      </c>
      <c r="L49" s="11">
        <v>259102</v>
      </c>
      <c r="M49" s="11">
        <v>38516</v>
      </c>
      <c r="N49" s="12">
        <v>342</v>
      </c>
    </row>
    <row r="50" spans="1:14" s="50" customFormat="1" ht="15.75" customHeight="1">
      <c r="A50" s="154" t="s">
        <v>116</v>
      </c>
      <c r="B50" s="155"/>
      <c r="C50" s="11">
        <v>38827</v>
      </c>
      <c r="D50" s="11">
        <v>5787</v>
      </c>
      <c r="E50" s="11">
        <v>44614</v>
      </c>
      <c r="F50" s="11">
        <v>89</v>
      </c>
      <c r="G50" s="11">
        <v>150380</v>
      </c>
      <c r="H50" s="11">
        <v>31018</v>
      </c>
      <c r="I50" s="11">
        <v>181398</v>
      </c>
      <c r="J50" s="11">
        <v>1378</v>
      </c>
      <c r="K50" s="11">
        <v>696997</v>
      </c>
      <c r="L50" s="11">
        <v>248561</v>
      </c>
      <c r="M50" s="11">
        <v>37249</v>
      </c>
      <c r="N50" s="12">
        <v>340</v>
      </c>
    </row>
    <row r="51" spans="1:14" s="50" customFormat="1" ht="15.75" customHeight="1">
      <c r="A51" s="154" t="s">
        <v>117</v>
      </c>
      <c r="B51" s="155"/>
      <c r="C51" s="34">
        <v>38110</v>
      </c>
      <c r="D51" s="34">
        <v>5886</v>
      </c>
      <c r="E51" s="34">
        <v>43996</v>
      </c>
      <c r="F51" s="34">
        <v>86</v>
      </c>
      <c r="G51" s="34">
        <v>147116</v>
      </c>
      <c r="H51" s="34">
        <v>33251</v>
      </c>
      <c r="I51" s="34">
        <v>180367</v>
      </c>
      <c r="J51" s="34">
        <v>1638</v>
      </c>
      <c r="K51" s="11">
        <v>689856</v>
      </c>
      <c r="L51" s="34">
        <v>249255</v>
      </c>
      <c r="M51" s="11">
        <v>37167</v>
      </c>
      <c r="N51" s="35">
        <v>342</v>
      </c>
    </row>
    <row r="52" spans="1:14" s="50" customFormat="1" ht="15.75" customHeight="1">
      <c r="A52" s="72"/>
      <c r="B52" s="53"/>
      <c r="C52" s="11" t="s">
        <v>56</v>
      </c>
      <c r="D52" s="11"/>
      <c r="E52" s="11"/>
      <c r="F52" s="11"/>
      <c r="G52" s="11"/>
      <c r="H52" s="11"/>
      <c r="I52" s="56"/>
      <c r="J52" s="11"/>
      <c r="K52" s="11"/>
      <c r="L52" s="11"/>
      <c r="M52" s="11"/>
      <c r="N52" s="12"/>
    </row>
    <row r="53" spans="1:14" s="50" customFormat="1" ht="15.75" customHeight="1">
      <c r="A53" s="60" t="s">
        <v>104</v>
      </c>
      <c r="B53" s="53" t="s">
        <v>57</v>
      </c>
      <c r="C53" s="11">
        <v>125</v>
      </c>
      <c r="D53" s="11">
        <v>55</v>
      </c>
      <c r="E53" s="11">
        <f>SUM(C53:D53)</f>
        <v>180</v>
      </c>
      <c r="F53" s="11">
        <v>0</v>
      </c>
      <c r="G53" s="11">
        <v>12114</v>
      </c>
      <c r="H53" s="11">
        <v>2334</v>
      </c>
      <c r="I53" s="56">
        <f>SUM(G53:H53)</f>
        <v>14448</v>
      </c>
      <c r="J53" s="11">
        <v>189</v>
      </c>
      <c r="K53" s="11">
        <v>56588</v>
      </c>
      <c r="L53" s="11">
        <v>19386</v>
      </c>
      <c r="M53" s="34">
        <v>2784</v>
      </c>
      <c r="N53" s="75">
        <v>29</v>
      </c>
    </row>
    <row r="54" spans="1:14" s="50" customFormat="1" ht="15.75" customHeight="1">
      <c r="A54" s="72"/>
      <c r="B54" s="53" t="s">
        <v>58</v>
      </c>
      <c r="C54" s="11">
        <v>119</v>
      </c>
      <c r="D54" s="11">
        <v>36</v>
      </c>
      <c r="E54" s="11">
        <f aca="true" t="shared" si="3" ref="E54:E64">SUM(C54:D54)</f>
        <v>155</v>
      </c>
      <c r="F54" s="11">
        <v>0</v>
      </c>
      <c r="G54" s="11">
        <v>12403</v>
      </c>
      <c r="H54" s="11">
        <v>2170</v>
      </c>
      <c r="I54" s="56">
        <f aca="true" t="shared" si="4" ref="I54:I64">SUM(G54:H54)</f>
        <v>14573</v>
      </c>
      <c r="J54" s="11">
        <v>125</v>
      </c>
      <c r="K54" s="11">
        <v>54673</v>
      </c>
      <c r="L54" s="11">
        <v>17875</v>
      </c>
      <c r="M54" s="34">
        <v>2988</v>
      </c>
      <c r="N54" s="75">
        <v>30</v>
      </c>
    </row>
    <row r="55" spans="1:14" s="50" customFormat="1" ht="15.75" customHeight="1">
      <c r="A55" s="72"/>
      <c r="B55" s="53" t="s">
        <v>59</v>
      </c>
      <c r="C55" s="11">
        <v>128</v>
      </c>
      <c r="D55" s="11">
        <v>64</v>
      </c>
      <c r="E55" s="11">
        <f t="shared" si="3"/>
        <v>192</v>
      </c>
      <c r="F55" s="11">
        <v>0</v>
      </c>
      <c r="G55" s="11">
        <v>12523</v>
      </c>
      <c r="H55" s="11">
        <v>2405</v>
      </c>
      <c r="I55" s="56">
        <f t="shared" si="4"/>
        <v>14928</v>
      </c>
      <c r="J55" s="11">
        <v>223</v>
      </c>
      <c r="K55" s="11">
        <v>56711</v>
      </c>
      <c r="L55" s="11">
        <v>20138</v>
      </c>
      <c r="M55" s="34">
        <v>3031</v>
      </c>
      <c r="N55" s="75">
        <v>29</v>
      </c>
    </row>
    <row r="56" spans="1:14" s="50" customFormat="1" ht="15.75" customHeight="1">
      <c r="A56" s="72"/>
      <c r="B56" s="53" t="s">
        <v>60</v>
      </c>
      <c r="C56" s="11">
        <v>167</v>
      </c>
      <c r="D56" s="11">
        <v>157</v>
      </c>
      <c r="E56" s="11">
        <f t="shared" si="3"/>
        <v>324</v>
      </c>
      <c r="F56" s="11">
        <v>0</v>
      </c>
      <c r="G56" s="11">
        <v>13672</v>
      </c>
      <c r="H56" s="11">
        <v>3583</v>
      </c>
      <c r="I56" s="56">
        <f t="shared" si="4"/>
        <v>17255</v>
      </c>
      <c r="J56" s="11">
        <v>79</v>
      </c>
      <c r="K56" s="11">
        <v>66576</v>
      </c>
      <c r="L56" s="11">
        <v>27301</v>
      </c>
      <c r="M56" s="34">
        <v>3476</v>
      </c>
      <c r="N56" s="75">
        <v>30</v>
      </c>
    </row>
    <row r="57" spans="1:14" s="50" customFormat="1" ht="15.75" customHeight="1">
      <c r="A57" s="72"/>
      <c r="B57" s="53" t="s">
        <v>61</v>
      </c>
      <c r="C57" s="11">
        <v>176</v>
      </c>
      <c r="D57" s="11">
        <v>139</v>
      </c>
      <c r="E57" s="11">
        <f t="shared" si="3"/>
        <v>315</v>
      </c>
      <c r="F57" s="11">
        <v>0</v>
      </c>
      <c r="G57" s="11">
        <v>14076</v>
      </c>
      <c r="H57" s="11">
        <v>3697</v>
      </c>
      <c r="I57" s="56">
        <f t="shared" si="4"/>
        <v>17773</v>
      </c>
      <c r="J57" s="11">
        <v>140</v>
      </c>
      <c r="K57" s="11">
        <v>66861</v>
      </c>
      <c r="L57" s="11">
        <v>26348</v>
      </c>
      <c r="M57" s="34">
        <v>3399</v>
      </c>
      <c r="N57" s="75">
        <v>30</v>
      </c>
    </row>
    <row r="58" spans="1:14" s="50" customFormat="1" ht="15.75" customHeight="1">
      <c r="A58" s="72"/>
      <c r="B58" s="53" t="s">
        <v>62</v>
      </c>
      <c r="C58" s="11">
        <v>118</v>
      </c>
      <c r="D58" s="11">
        <v>39</v>
      </c>
      <c r="E58" s="11">
        <f t="shared" si="3"/>
        <v>157</v>
      </c>
      <c r="F58" s="11">
        <v>0</v>
      </c>
      <c r="G58" s="11">
        <v>12254</v>
      </c>
      <c r="H58" s="11">
        <v>2576</v>
      </c>
      <c r="I58" s="56">
        <f t="shared" si="4"/>
        <v>14830</v>
      </c>
      <c r="J58" s="11">
        <v>109</v>
      </c>
      <c r="K58" s="11">
        <v>56719</v>
      </c>
      <c r="L58" s="11">
        <v>19956</v>
      </c>
      <c r="M58" s="34">
        <v>3074</v>
      </c>
      <c r="N58" s="75">
        <v>29</v>
      </c>
    </row>
    <row r="59" spans="1:14" s="50" customFormat="1" ht="15.75" customHeight="1">
      <c r="A59" s="72"/>
      <c r="B59" s="53" t="s">
        <v>63</v>
      </c>
      <c r="C59" s="11">
        <v>117</v>
      </c>
      <c r="D59" s="11">
        <v>31</v>
      </c>
      <c r="E59" s="11">
        <f t="shared" si="3"/>
        <v>148</v>
      </c>
      <c r="F59" s="11">
        <v>0</v>
      </c>
      <c r="G59" s="11">
        <v>12409</v>
      </c>
      <c r="H59" s="11">
        <v>2356</v>
      </c>
      <c r="I59" s="56">
        <f t="shared" si="4"/>
        <v>14765</v>
      </c>
      <c r="J59" s="11">
        <v>223</v>
      </c>
      <c r="K59" s="11">
        <v>55682</v>
      </c>
      <c r="L59" s="11">
        <v>18985</v>
      </c>
      <c r="M59" s="34">
        <v>3206</v>
      </c>
      <c r="N59" s="75">
        <v>30</v>
      </c>
    </row>
    <row r="60" spans="1:14" s="50" customFormat="1" ht="15.75" customHeight="1">
      <c r="A60" s="72"/>
      <c r="B60" s="53" t="s">
        <v>64</v>
      </c>
      <c r="C60" s="11">
        <v>84</v>
      </c>
      <c r="D60" s="11">
        <v>81</v>
      </c>
      <c r="E60" s="11">
        <f t="shared" si="3"/>
        <v>165</v>
      </c>
      <c r="F60" s="11">
        <v>0</v>
      </c>
      <c r="G60" s="11">
        <v>11708</v>
      </c>
      <c r="H60" s="11">
        <v>2400</v>
      </c>
      <c r="I60" s="56">
        <f t="shared" si="4"/>
        <v>14108</v>
      </c>
      <c r="J60" s="11">
        <v>123</v>
      </c>
      <c r="K60" s="11">
        <v>52859</v>
      </c>
      <c r="L60" s="11">
        <v>18628</v>
      </c>
      <c r="M60" s="34">
        <v>3013</v>
      </c>
      <c r="N60" s="75">
        <v>29</v>
      </c>
    </row>
    <row r="61" spans="1:14" s="50" customFormat="1" ht="15.75" customHeight="1">
      <c r="A61" s="72"/>
      <c r="B61" s="53" t="s">
        <v>65</v>
      </c>
      <c r="C61" s="11">
        <v>75</v>
      </c>
      <c r="D61" s="11">
        <v>167</v>
      </c>
      <c r="E61" s="11">
        <f t="shared" si="3"/>
        <v>242</v>
      </c>
      <c r="F61" s="11">
        <v>0</v>
      </c>
      <c r="G61" s="11">
        <v>10865</v>
      </c>
      <c r="H61" s="11">
        <v>2811</v>
      </c>
      <c r="I61" s="56">
        <f t="shared" si="4"/>
        <v>13676</v>
      </c>
      <c r="J61" s="11">
        <v>130</v>
      </c>
      <c r="K61" s="11">
        <v>53125</v>
      </c>
      <c r="L61" s="11">
        <v>20135</v>
      </c>
      <c r="M61" s="34">
        <v>2778</v>
      </c>
      <c r="N61" s="75">
        <v>27</v>
      </c>
    </row>
    <row r="62" spans="1:14" s="50" customFormat="1" ht="15.75" customHeight="1">
      <c r="A62" s="64" t="s">
        <v>105</v>
      </c>
      <c r="B62" s="53" t="s">
        <v>66</v>
      </c>
      <c r="C62" s="11">
        <v>114</v>
      </c>
      <c r="D62" s="11">
        <v>106</v>
      </c>
      <c r="E62" s="11">
        <f t="shared" si="3"/>
        <v>220</v>
      </c>
      <c r="F62" s="11">
        <v>0</v>
      </c>
      <c r="G62" s="11">
        <v>11915</v>
      </c>
      <c r="H62" s="11">
        <v>2913</v>
      </c>
      <c r="I62" s="56">
        <f t="shared" si="4"/>
        <v>14828</v>
      </c>
      <c r="J62" s="11">
        <v>126</v>
      </c>
      <c r="K62" s="11">
        <v>57706</v>
      </c>
      <c r="L62" s="11">
        <v>20319</v>
      </c>
      <c r="M62" s="34">
        <v>3268</v>
      </c>
      <c r="N62" s="75">
        <v>27</v>
      </c>
    </row>
    <row r="63" spans="1:14" s="50" customFormat="1" ht="15.75" customHeight="1">
      <c r="A63" s="72"/>
      <c r="B63" s="53" t="s">
        <v>67</v>
      </c>
      <c r="C63" s="63">
        <v>92</v>
      </c>
      <c r="D63" s="11">
        <v>62</v>
      </c>
      <c r="E63" s="11">
        <f t="shared" si="3"/>
        <v>154</v>
      </c>
      <c r="F63" s="11">
        <v>0</v>
      </c>
      <c r="G63" s="11">
        <v>10350</v>
      </c>
      <c r="H63" s="11">
        <v>2600</v>
      </c>
      <c r="I63" s="56">
        <f t="shared" si="4"/>
        <v>12950</v>
      </c>
      <c r="J63" s="11">
        <v>104</v>
      </c>
      <c r="K63" s="11">
        <v>50340</v>
      </c>
      <c r="L63" s="11">
        <v>17679</v>
      </c>
      <c r="M63" s="34">
        <v>2839</v>
      </c>
      <c r="N63" s="75">
        <v>22</v>
      </c>
    </row>
    <row r="64" spans="1:14" s="50" customFormat="1" ht="15.75" customHeight="1">
      <c r="A64" s="57"/>
      <c r="B64" s="53" t="s">
        <v>68</v>
      </c>
      <c r="C64" s="63">
        <v>128</v>
      </c>
      <c r="D64" s="63">
        <v>129</v>
      </c>
      <c r="E64" s="11">
        <f t="shared" si="3"/>
        <v>257</v>
      </c>
      <c r="F64" s="63">
        <v>1</v>
      </c>
      <c r="G64" s="61">
        <v>12827</v>
      </c>
      <c r="H64" s="61">
        <v>3406</v>
      </c>
      <c r="I64" s="56">
        <f t="shared" si="4"/>
        <v>16233</v>
      </c>
      <c r="J64" s="61">
        <v>67</v>
      </c>
      <c r="K64" s="61">
        <v>62016</v>
      </c>
      <c r="L64" s="61">
        <v>22505</v>
      </c>
      <c r="M64" s="34">
        <v>3311</v>
      </c>
      <c r="N64" s="75">
        <v>30</v>
      </c>
    </row>
    <row r="65" spans="1:14" s="50" customFormat="1" ht="15.75" customHeight="1">
      <c r="A65" s="158" t="s">
        <v>118</v>
      </c>
      <c r="B65" s="159"/>
      <c r="C65" s="65">
        <f aca="true" t="shared" si="5" ref="C65:M65">IF(ISERROR(SUM(C53:C64)/$N$48),"",(SUM(C53:C64)/$N$48))</f>
        <v>4.206997084548105</v>
      </c>
      <c r="D65" s="65">
        <f t="shared" si="5"/>
        <v>3.107871720116618</v>
      </c>
      <c r="E65" s="65">
        <f t="shared" si="5"/>
        <v>7.314868804664723</v>
      </c>
      <c r="F65" s="65">
        <f t="shared" si="5"/>
        <v>0.0029154518950437317</v>
      </c>
      <c r="G65" s="65">
        <f t="shared" si="5"/>
        <v>428.90962099125363</v>
      </c>
      <c r="H65" s="65">
        <f t="shared" si="5"/>
        <v>96.94169096209913</v>
      </c>
      <c r="I65" s="65">
        <f t="shared" si="5"/>
        <v>525.8513119533528</v>
      </c>
      <c r="J65" s="65">
        <f t="shared" si="5"/>
        <v>4.775510204081633</v>
      </c>
      <c r="K65" s="65">
        <f t="shared" si="5"/>
        <v>2011.2419825072886</v>
      </c>
      <c r="L65" s="65">
        <f t="shared" si="5"/>
        <v>726.6909620991254</v>
      </c>
      <c r="M65" s="65">
        <f t="shared" si="5"/>
        <v>108.35860058309038</v>
      </c>
      <c r="N65" s="66" t="s">
        <v>119</v>
      </c>
    </row>
    <row r="66" spans="1:14" ht="15.75" customHeight="1">
      <c r="A66" s="11" t="s">
        <v>70</v>
      </c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5.75" customHeight="1">
      <c r="A67" s="11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 ht="15.75" customHeight="1">
      <c r="B68" s="69"/>
      <c r="C68" s="11"/>
      <c r="D68" s="13"/>
      <c r="E68" s="13"/>
      <c r="F68" s="13"/>
      <c r="G68" s="11"/>
      <c r="H68" s="11"/>
      <c r="I68" s="56"/>
      <c r="J68" s="13"/>
      <c r="K68" s="13"/>
      <c r="L68" s="13"/>
      <c r="M68" s="58"/>
      <c r="N68" s="13"/>
    </row>
    <row r="69" spans="3:14" ht="15.75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ht="21">
      <c r="A70" s="36" t="s">
        <v>30</v>
      </c>
      <c r="C70" s="13"/>
      <c r="D70" s="13"/>
      <c r="E70" s="13"/>
      <c r="F70" s="13"/>
      <c r="M70" s="160"/>
      <c r="N70" s="160"/>
    </row>
    <row r="71" spans="1:14" ht="15.75">
      <c r="A71" s="161" t="s">
        <v>0</v>
      </c>
      <c r="B71" s="163" t="s">
        <v>37</v>
      </c>
      <c r="C71" s="166" t="s">
        <v>38</v>
      </c>
      <c r="D71" s="166"/>
      <c r="E71" s="166"/>
      <c r="F71" s="166"/>
      <c r="G71" s="146" t="s">
        <v>39</v>
      </c>
      <c r="H71" s="147"/>
      <c r="I71" s="167"/>
      <c r="J71" s="148" t="s">
        <v>40</v>
      </c>
      <c r="K71" s="146" t="s">
        <v>41</v>
      </c>
      <c r="L71" s="147"/>
      <c r="M71" s="148" t="s">
        <v>42</v>
      </c>
      <c r="N71" s="148" t="s">
        <v>43</v>
      </c>
    </row>
    <row r="72" spans="1:14" ht="15.75">
      <c r="A72" s="162"/>
      <c r="B72" s="164"/>
      <c r="C72" s="166" t="s">
        <v>115</v>
      </c>
      <c r="D72" s="166"/>
      <c r="E72" s="166"/>
      <c r="F72" s="168" t="s">
        <v>45</v>
      </c>
      <c r="G72" s="151" t="s">
        <v>46</v>
      </c>
      <c r="H72" s="151" t="s">
        <v>47</v>
      </c>
      <c r="I72" s="151" t="s">
        <v>48</v>
      </c>
      <c r="J72" s="149"/>
      <c r="K72" s="156" t="s">
        <v>49</v>
      </c>
      <c r="L72" s="151" t="s">
        <v>50</v>
      </c>
      <c r="M72" s="149"/>
      <c r="N72" s="149"/>
    </row>
    <row r="73" spans="1:14" ht="15.75">
      <c r="A73" s="158"/>
      <c r="B73" s="165"/>
      <c r="C73" s="51" t="s">
        <v>46</v>
      </c>
      <c r="D73" s="51" t="s">
        <v>47</v>
      </c>
      <c r="E73" s="51" t="s">
        <v>48</v>
      </c>
      <c r="F73" s="151"/>
      <c r="G73" s="151"/>
      <c r="H73" s="151"/>
      <c r="I73" s="151"/>
      <c r="J73" s="150"/>
      <c r="K73" s="157"/>
      <c r="L73" s="151"/>
      <c r="M73" s="150"/>
      <c r="N73" s="150"/>
    </row>
    <row r="74" spans="1:14" ht="15.75">
      <c r="A74" s="72"/>
      <c r="B74" s="53"/>
      <c r="C74" s="69" t="s">
        <v>51</v>
      </c>
      <c r="D74" s="69" t="s">
        <v>51</v>
      </c>
      <c r="E74" s="69" t="s">
        <v>51</v>
      </c>
      <c r="F74" s="69" t="s">
        <v>52</v>
      </c>
      <c r="G74" s="69" t="s">
        <v>51</v>
      </c>
      <c r="H74" s="69" t="s">
        <v>51</v>
      </c>
      <c r="I74" s="73" t="s">
        <v>51</v>
      </c>
      <c r="J74" s="69" t="s">
        <v>52</v>
      </c>
      <c r="K74" s="69" t="s">
        <v>1</v>
      </c>
      <c r="L74" s="69" t="s">
        <v>1</v>
      </c>
      <c r="M74" s="69" t="s">
        <v>53</v>
      </c>
      <c r="N74" s="74" t="s">
        <v>54</v>
      </c>
    </row>
    <row r="75" spans="1:14" ht="15.75">
      <c r="A75" s="152" t="s">
        <v>120</v>
      </c>
      <c r="B75" s="153"/>
      <c r="C75" s="11">
        <v>1218</v>
      </c>
      <c r="D75" s="11">
        <v>341</v>
      </c>
      <c r="E75" s="11">
        <v>1559</v>
      </c>
      <c r="F75" s="11">
        <v>2</v>
      </c>
      <c r="G75" s="11">
        <v>29741</v>
      </c>
      <c r="H75" s="11">
        <v>8171</v>
      </c>
      <c r="I75" s="11">
        <v>37912</v>
      </c>
      <c r="J75" s="11">
        <v>501</v>
      </c>
      <c r="K75" s="11">
        <v>140933</v>
      </c>
      <c r="L75" s="11">
        <v>39250</v>
      </c>
      <c r="M75" s="11">
        <v>8234</v>
      </c>
      <c r="N75" s="12">
        <v>256</v>
      </c>
    </row>
    <row r="76" spans="1:14" ht="15.75">
      <c r="A76" s="154" t="s">
        <v>55</v>
      </c>
      <c r="B76" s="155"/>
      <c r="C76" s="11">
        <v>1697</v>
      </c>
      <c r="D76" s="11">
        <v>474</v>
      </c>
      <c r="E76" s="11">
        <f>SUM(C76:D76)</f>
        <v>2171</v>
      </c>
      <c r="F76" s="11">
        <v>2</v>
      </c>
      <c r="G76" s="11">
        <v>39897</v>
      </c>
      <c r="H76" s="11">
        <v>8086</v>
      </c>
      <c r="I76" s="11">
        <v>47983</v>
      </c>
      <c r="J76" s="11">
        <v>1286</v>
      </c>
      <c r="K76" s="11">
        <v>178962</v>
      </c>
      <c r="L76" s="11">
        <v>46928</v>
      </c>
      <c r="M76" s="11">
        <v>12813</v>
      </c>
      <c r="N76" s="12">
        <v>344</v>
      </c>
    </row>
    <row r="77" spans="1:14" ht="15.75">
      <c r="A77" s="154" t="s">
        <v>95</v>
      </c>
      <c r="B77" s="155"/>
      <c r="C77" s="11">
        <v>2106</v>
      </c>
      <c r="D77" s="11">
        <v>576</v>
      </c>
      <c r="E77" s="11">
        <v>2682</v>
      </c>
      <c r="F77" s="11">
        <v>1</v>
      </c>
      <c r="G77" s="11">
        <v>39422</v>
      </c>
      <c r="H77" s="11">
        <v>7146</v>
      </c>
      <c r="I77" s="11">
        <v>46568</v>
      </c>
      <c r="J77" s="11">
        <v>1120</v>
      </c>
      <c r="K77" s="11">
        <v>171326</v>
      </c>
      <c r="L77" s="11">
        <v>44812</v>
      </c>
      <c r="M77" s="11">
        <v>12887</v>
      </c>
      <c r="N77" s="12">
        <v>342</v>
      </c>
    </row>
    <row r="78" spans="1:14" ht="15.75">
      <c r="A78" s="154" t="s">
        <v>106</v>
      </c>
      <c r="B78" s="155"/>
      <c r="C78" s="11">
        <v>2531</v>
      </c>
      <c r="D78" s="11">
        <v>717</v>
      </c>
      <c r="E78" s="11">
        <f>SUM(C78:D78)</f>
        <v>3248</v>
      </c>
      <c r="F78" s="11">
        <v>1</v>
      </c>
      <c r="G78" s="11">
        <v>38166</v>
      </c>
      <c r="H78" s="11">
        <v>6942</v>
      </c>
      <c r="I78" s="11">
        <f>SUM(G78:H78)</f>
        <v>45108</v>
      </c>
      <c r="J78" s="11">
        <v>898</v>
      </c>
      <c r="K78" s="11">
        <v>166367</v>
      </c>
      <c r="L78" s="11">
        <v>45604</v>
      </c>
      <c r="M78" s="11">
        <v>13725</v>
      </c>
      <c r="N78" s="12">
        <v>344</v>
      </c>
    </row>
    <row r="79" spans="1:14" ht="15.75">
      <c r="A79" s="72"/>
      <c r="B79" s="53"/>
      <c r="C79" s="11" t="s">
        <v>56</v>
      </c>
      <c r="D79" s="11"/>
      <c r="E79" s="11"/>
      <c r="F79" s="11"/>
      <c r="G79" s="11"/>
      <c r="H79" s="11"/>
      <c r="I79" s="56"/>
      <c r="J79" s="11"/>
      <c r="K79" s="11"/>
      <c r="L79" s="11"/>
      <c r="M79" s="11"/>
      <c r="N79" s="12"/>
    </row>
    <row r="80" spans="1:14" ht="15.75">
      <c r="A80" s="60" t="s">
        <v>104</v>
      </c>
      <c r="B80" s="53" t="s">
        <v>57</v>
      </c>
      <c r="C80" s="11">
        <v>30</v>
      </c>
      <c r="D80" s="11">
        <v>8</v>
      </c>
      <c r="E80" s="11">
        <f>SUM(C80:D80)</f>
        <v>38</v>
      </c>
      <c r="F80" s="11">
        <v>0</v>
      </c>
      <c r="G80" s="11">
        <v>3275</v>
      </c>
      <c r="H80" s="11">
        <v>527</v>
      </c>
      <c r="I80" s="56">
        <f>SUM(G80:H80)</f>
        <v>3802</v>
      </c>
      <c r="J80" s="11">
        <v>79</v>
      </c>
      <c r="K80" s="11">
        <v>14217</v>
      </c>
      <c r="L80" s="11">
        <v>3708</v>
      </c>
      <c r="M80" s="34">
        <v>1053</v>
      </c>
      <c r="N80" s="75">
        <v>29</v>
      </c>
    </row>
    <row r="81" spans="1:14" ht="15.75">
      <c r="A81" s="72"/>
      <c r="B81" s="53" t="s">
        <v>58</v>
      </c>
      <c r="C81" s="11">
        <v>18</v>
      </c>
      <c r="D81" s="11">
        <v>4</v>
      </c>
      <c r="E81" s="11">
        <f aca="true" t="shared" si="6" ref="E81:E91">SUM(C81:D81)</f>
        <v>22</v>
      </c>
      <c r="F81" s="11">
        <v>0</v>
      </c>
      <c r="G81" s="11">
        <v>3106</v>
      </c>
      <c r="H81" s="11">
        <v>394</v>
      </c>
      <c r="I81" s="56">
        <f aca="true" t="shared" si="7" ref="I81:I91">SUM(G81:H81)</f>
        <v>3500</v>
      </c>
      <c r="J81" s="11">
        <v>90</v>
      </c>
      <c r="K81" s="11">
        <v>12979</v>
      </c>
      <c r="L81" s="11">
        <v>3042</v>
      </c>
      <c r="M81" s="34">
        <v>1123</v>
      </c>
      <c r="N81" s="75">
        <v>30</v>
      </c>
    </row>
    <row r="82" spans="1:14" ht="15.75">
      <c r="A82" s="72"/>
      <c r="B82" s="53" t="s">
        <v>59</v>
      </c>
      <c r="C82" s="11">
        <v>20</v>
      </c>
      <c r="D82" s="11">
        <v>15</v>
      </c>
      <c r="E82" s="11">
        <f t="shared" si="6"/>
        <v>35</v>
      </c>
      <c r="F82" s="11">
        <v>0</v>
      </c>
      <c r="G82" s="11">
        <v>3177</v>
      </c>
      <c r="H82" s="11">
        <v>538</v>
      </c>
      <c r="I82" s="56">
        <f t="shared" si="7"/>
        <v>3715</v>
      </c>
      <c r="J82" s="11">
        <v>95</v>
      </c>
      <c r="K82" s="11">
        <v>13950</v>
      </c>
      <c r="L82" s="11">
        <v>3895</v>
      </c>
      <c r="M82" s="34">
        <v>1091</v>
      </c>
      <c r="N82" s="75">
        <v>29</v>
      </c>
    </row>
    <row r="83" spans="1:14" ht="15.75">
      <c r="A83" s="72"/>
      <c r="B83" s="53" t="s">
        <v>60</v>
      </c>
      <c r="C83" s="11">
        <v>31</v>
      </c>
      <c r="D83" s="11">
        <v>27</v>
      </c>
      <c r="E83" s="11">
        <f t="shared" si="6"/>
        <v>58</v>
      </c>
      <c r="F83" s="11">
        <v>0</v>
      </c>
      <c r="G83" s="11">
        <v>3411</v>
      </c>
      <c r="H83" s="11">
        <v>718</v>
      </c>
      <c r="I83" s="56">
        <f t="shared" si="7"/>
        <v>4129</v>
      </c>
      <c r="J83" s="11">
        <v>55</v>
      </c>
      <c r="K83" s="11">
        <v>14892</v>
      </c>
      <c r="L83" s="11">
        <v>4567</v>
      </c>
      <c r="M83" s="34">
        <v>1148</v>
      </c>
      <c r="N83" s="75">
        <v>30</v>
      </c>
    </row>
    <row r="84" spans="1:14" ht="15.75">
      <c r="A84" s="72"/>
      <c r="B84" s="53" t="s">
        <v>61</v>
      </c>
      <c r="C84" s="11">
        <v>24</v>
      </c>
      <c r="D84" s="11">
        <v>22</v>
      </c>
      <c r="E84" s="11">
        <f t="shared" si="6"/>
        <v>46</v>
      </c>
      <c r="F84" s="11">
        <v>0</v>
      </c>
      <c r="G84" s="11">
        <v>3424</v>
      </c>
      <c r="H84" s="11">
        <v>780</v>
      </c>
      <c r="I84" s="56">
        <f t="shared" si="7"/>
        <v>4204</v>
      </c>
      <c r="J84" s="11">
        <v>69</v>
      </c>
      <c r="K84" s="11">
        <v>15518</v>
      </c>
      <c r="L84" s="11">
        <v>4785</v>
      </c>
      <c r="M84" s="34">
        <v>1128</v>
      </c>
      <c r="N84" s="75">
        <v>30</v>
      </c>
    </row>
    <row r="85" spans="1:14" ht="15.75">
      <c r="A85" s="72"/>
      <c r="B85" s="53" t="s">
        <v>62</v>
      </c>
      <c r="C85" s="11">
        <v>20</v>
      </c>
      <c r="D85" s="11">
        <v>13</v>
      </c>
      <c r="E85" s="11">
        <f t="shared" si="6"/>
        <v>33</v>
      </c>
      <c r="F85" s="11">
        <v>0</v>
      </c>
      <c r="G85" s="11">
        <v>3079</v>
      </c>
      <c r="H85" s="11">
        <v>533</v>
      </c>
      <c r="I85" s="56">
        <f t="shared" si="7"/>
        <v>3612</v>
      </c>
      <c r="J85" s="11">
        <v>47</v>
      </c>
      <c r="K85" s="11">
        <v>13610</v>
      </c>
      <c r="L85" s="11">
        <v>3440</v>
      </c>
      <c r="M85" s="34">
        <v>1040</v>
      </c>
      <c r="N85" s="75">
        <v>29</v>
      </c>
    </row>
    <row r="86" spans="1:14" ht="15.75">
      <c r="A86" s="72"/>
      <c r="B86" s="53" t="s">
        <v>63</v>
      </c>
      <c r="C86" s="11">
        <v>41</v>
      </c>
      <c r="D86" s="11">
        <v>6</v>
      </c>
      <c r="E86" s="11">
        <f t="shared" si="6"/>
        <v>47</v>
      </c>
      <c r="F86" s="11">
        <v>0</v>
      </c>
      <c r="G86" s="11">
        <v>3279</v>
      </c>
      <c r="H86" s="11">
        <v>439</v>
      </c>
      <c r="I86" s="56">
        <f t="shared" si="7"/>
        <v>3718</v>
      </c>
      <c r="J86" s="11">
        <v>74</v>
      </c>
      <c r="K86" s="11">
        <v>13798</v>
      </c>
      <c r="L86" s="11">
        <v>3496</v>
      </c>
      <c r="M86" s="34">
        <v>1263</v>
      </c>
      <c r="N86" s="75">
        <v>30</v>
      </c>
    </row>
    <row r="87" spans="1:14" ht="15.75">
      <c r="A87" s="72"/>
      <c r="B87" s="53" t="s">
        <v>64</v>
      </c>
      <c r="C87" s="11">
        <v>20</v>
      </c>
      <c r="D87" s="11">
        <v>20</v>
      </c>
      <c r="E87" s="11">
        <f t="shared" si="6"/>
        <v>40</v>
      </c>
      <c r="F87" s="11">
        <v>0</v>
      </c>
      <c r="G87" s="11">
        <v>3212</v>
      </c>
      <c r="H87" s="11">
        <v>535</v>
      </c>
      <c r="I87" s="56">
        <f t="shared" si="7"/>
        <v>3747</v>
      </c>
      <c r="J87" s="11">
        <v>72</v>
      </c>
      <c r="K87" s="11">
        <v>13265</v>
      </c>
      <c r="L87" s="11">
        <v>3489</v>
      </c>
      <c r="M87" s="34">
        <v>1190</v>
      </c>
      <c r="N87" s="75">
        <v>29</v>
      </c>
    </row>
    <row r="88" spans="1:14" ht="15.75">
      <c r="A88" s="72"/>
      <c r="B88" s="53" t="s">
        <v>65</v>
      </c>
      <c r="C88" s="11">
        <v>16</v>
      </c>
      <c r="D88" s="11">
        <v>26</v>
      </c>
      <c r="E88" s="11">
        <f t="shared" si="6"/>
        <v>42</v>
      </c>
      <c r="F88" s="11">
        <v>0</v>
      </c>
      <c r="G88" s="11">
        <v>2907</v>
      </c>
      <c r="H88" s="11">
        <v>621</v>
      </c>
      <c r="I88" s="56">
        <f t="shared" si="7"/>
        <v>3528</v>
      </c>
      <c r="J88" s="11">
        <v>46</v>
      </c>
      <c r="K88" s="11">
        <v>12880</v>
      </c>
      <c r="L88" s="11">
        <v>3561</v>
      </c>
      <c r="M88" s="34">
        <v>1095</v>
      </c>
      <c r="N88" s="75">
        <v>27</v>
      </c>
    </row>
    <row r="89" spans="1:14" ht="15.75">
      <c r="A89" s="64" t="s">
        <v>105</v>
      </c>
      <c r="B89" s="53" t="s">
        <v>66</v>
      </c>
      <c r="C89" s="11">
        <v>20</v>
      </c>
      <c r="D89" s="11">
        <v>17</v>
      </c>
      <c r="E89" s="11">
        <f t="shared" si="6"/>
        <v>37</v>
      </c>
      <c r="F89" s="11">
        <v>0</v>
      </c>
      <c r="G89" s="11">
        <v>2812</v>
      </c>
      <c r="H89" s="11">
        <v>581</v>
      </c>
      <c r="I89" s="56">
        <f t="shared" si="7"/>
        <v>3393</v>
      </c>
      <c r="J89" s="11">
        <v>97</v>
      </c>
      <c r="K89" s="11">
        <v>12631</v>
      </c>
      <c r="L89" s="11">
        <v>3571</v>
      </c>
      <c r="M89" s="34">
        <v>1204</v>
      </c>
      <c r="N89" s="75">
        <v>24</v>
      </c>
    </row>
    <row r="90" spans="1:14" ht="15.75">
      <c r="A90" s="72"/>
      <c r="B90" s="53" t="s">
        <v>67</v>
      </c>
      <c r="C90" s="63">
        <v>24</v>
      </c>
      <c r="D90" s="11">
        <v>15</v>
      </c>
      <c r="E90" s="11">
        <f t="shared" si="6"/>
        <v>39</v>
      </c>
      <c r="F90" s="11">
        <v>0</v>
      </c>
      <c r="G90" s="11">
        <v>3145</v>
      </c>
      <c r="H90" s="11">
        <v>589</v>
      </c>
      <c r="I90" s="56">
        <f t="shared" si="7"/>
        <v>3734</v>
      </c>
      <c r="J90" s="11">
        <v>89</v>
      </c>
      <c r="K90" s="11">
        <v>13647</v>
      </c>
      <c r="L90" s="11">
        <v>3737</v>
      </c>
      <c r="M90" s="34">
        <v>1176</v>
      </c>
      <c r="N90" s="75">
        <v>27</v>
      </c>
    </row>
    <row r="91" spans="1:14" ht="15.75">
      <c r="A91" s="57"/>
      <c r="B91" s="53" t="s">
        <v>68</v>
      </c>
      <c r="C91" s="63">
        <v>27</v>
      </c>
      <c r="D91" s="63">
        <v>15</v>
      </c>
      <c r="E91" s="11">
        <f t="shared" si="6"/>
        <v>42</v>
      </c>
      <c r="F91" s="11">
        <v>0</v>
      </c>
      <c r="G91" s="61">
        <v>3339</v>
      </c>
      <c r="H91" s="61">
        <v>687</v>
      </c>
      <c r="I91" s="56">
        <f t="shared" si="7"/>
        <v>4026</v>
      </c>
      <c r="J91" s="61">
        <v>85</v>
      </c>
      <c r="K91" s="61">
        <v>14980</v>
      </c>
      <c r="L91" s="61">
        <v>4313</v>
      </c>
      <c r="M91" s="34">
        <v>1214</v>
      </c>
      <c r="N91" s="75">
        <v>30</v>
      </c>
    </row>
    <row r="92" spans="1:14" ht="15.75">
      <c r="A92" s="158" t="s">
        <v>118</v>
      </c>
      <c r="B92" s="159"/>
      <c r="C92" s="65">
        <f aca="true" t="shared" si="8" ref="C92:I92">IF(ISERROR(SUM(C80:C91)/$N$75),"",(SUM(C80:C91)/$N$75))</f>
        <v>1.13671875</v>
      </c>
      <c r="D92" s="65">
        <f t="shared" si="8"/>
        <v>0.734375</v>
      </c>
      <c r="E92" s="65">
        <f t="shared" si="8"/>
        <v>1.87109375</v>
      </c>
      <c r="F92" s="65">
        <f t="shared" si="8"/>
        <v>0</v>
      </c>
      <c r="G92" s="65">
        <f t="shared" si="8"/>
        <v>149.0859375</v>
      </c>
      <c r="H92" s="65">
        <f t="shared" si="8"/>
        <v>27.1171875</v>
      </c>
      <c r="I92" s="65">
        <f t="shared" si="8"/>
        <v>176.203125</v>
      </c>
      <c r="J92" s="65">
        <f>IF(ISERROR(SUM(J80:J91)/$N$75),"",(SUM(J80:J91)/$N$75))</f>
        <v>3.5078125</v>
      </c>
      <c r="K92" s="65">
        <f>IF(ISERROR(SUM(K80:K91)/$N$75),"",(SUM(K80:K91)/$N$75))</f>
        <v>649.87109375</v>
      </c>
      <c r="L92" s="65">
        <f>IF(ISERROR(SUM(L80:L91)/$N$75),"",(SUM(L80:L91)/$N$75))</f>
        <v>178.140625</v>
      </c>
      <c r="M92" s="65">
        <f>IF(ISERROR(SUM(M80:M91)/$N$75),"",(SUM(M80:M91)/$N$75))</f>
        <v>53.61328125</v>
      </c>
      <c r="N92" s="66" t="s">
        <v>113</v>
      </c>
    </row>
    <row r="93" spans="1:14" ht="15.75">
      <c r="A93" s="37" t="s">
        <v>121</v>
      </c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</row>
    <row r="94" spans="1:14" ht="15.75">
      <c r="A94" s="37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5" spans="1:14" ht="15.75">
      <c r="A95" s="37"/>
      <c r="B95" s="77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 ht="15.75">
      <c r="A96" s="37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9"/>
    </row>
    <row r="97" spans="1:14" ht="15.75">
      <c r="A97" s="37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9"/>
    </row>
    <row r="98" spans="1:14" ht="15.75">
      <c r="A98" s="37"/>
      <c r="B98" s="7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</row>
    <row r="99" spans="1:14" ht="15.75">
      <c r="A99" s="37"/>
      <c r="B99" s="77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9"/>
    </row>
    <row r="100" spans="1:14" ht="15.75">
      <c r="A100" s="37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9"/>
    </row>
    <row r="101" spans="1:14" ht="15.75">
      <c r="A101" s="37"/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9"/>
    </row>
    <row r="102" spans="1:14" ht="15.75">
      <c r="A102" s="37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</row>
    <row r="103" spans="1:14" ht="15.75">
      <c r="A103" s="37"/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9"/>
    </row>
    <row r="104" spans="1:14" ht="15.75">
      <c r="A104" s="37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>
      <c r="A105" s="37"/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</row>
    <row r="106" spans="1:14" ht="15.75">
      <c r="A106" s="37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9"/>
    </row>
    <row r="107" spans="1:14" ht="15.75">
      <c r="A107" s="37"/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9"/>
    </row>
    <row r="108" spans="1:14" ht="15.75">
      <c r="A108" s="37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9"/>
    </row>
    <row r="109" spans="1:14" ht="15.75">
      <c r="A109" s="11"/>
      <c r="B109" s="67"/>
      <c r="C109" s="68"/>
      <c r="D109" s="68"/>
      <c r="E109" s="68"/>
      <c r="F109" s="68"/>
      <c r="G109" s="80"/>
      <c r="H109" s="80"/>
      <c r="I109" s="80"/>
      <c r="J109" s="80"/>
      <c r="K109" s="68"/>
      <c r="L109" s="80"/>
      <c r="M109" s="68"/>
      <c r="N109" s="68"/>
    </row>
    <row r="111" spans="1:14" ht="21">
      <c r="A111" s="36" t="s">
        <v>86</v>
      </c>
      <c r="C111" s="13"/>
      <c r="D111" s="13"/>
      <c r="E111" s="13"/>
      <c r="F111" s="13"/>
      <c r="M111" s="160"/>
      <c r="N111" s="160"/>
    </row>
    <row r="112" spans="1:14" ht="15.75">
      <c r="A112" s="161" t="s">
        <v>0</v>
      </c>
      <c r="B112" s="163" t="s">
        <v>37</v>
      </c>
      <c r="C112" s="166" t="s">
        <v>38</v>
      </c>
      <c r="D112" s="166"/>
      <c r="E112" s="166"/>
      <c r="F112" s="166"/>
      <c r="G112" s="146" t="s">
        <v>39</v>
      </c>
      <c r="H112" s="147"/>
      <c r="I112" s="167"/>
      <c r="J112" s="148" t="s">
        <v>40</v>
      </c>
      <c r="K112" s="146" t="s">
        <v>41</v>
      </c>
      <c r="L112" s="147"/>
      <c r="M112" s="148" t="s">
        <v>42</v>
      </c>
      <c r="N112" s="148" t="s">
        <v>43</v>
      </c>
    </row>
    <row r="113" spans="1:14" ht="15.75">
      <c r="A113" s="162"/>
      <c r="B113" s="164"/>
      <c r="C113" s="166" t="s">
        <v>115</v>
      </c>
      <c r="D113" s="166"/>
      <c r="E113" s="166"/>
      <c r="F113" s="168" t="s">
        <v>45</v>
      </c>
      <c r="G113" s="151" t="s">
        <v>46</v>
      </c>
      <c r="H113" s="151" t="s">
        <v>47</v>
      </c>
      <c r="I113" s="151" t="s">
        <v>48</v>
      </c>
      <c r="J113" s="149"/>
      <c r="K113" s="156" t="s">
        <v>49</v>
      </c>
      <c r="L113" s="151" t="s">
        <v>50</v>
      </c>
      <c r="M113" s="149"/>
      <c r="N113" s="149"/>
    </row>
    <row r="114" spans="1:14" ht="15.75">
      <c r="A114" s="158"/>
      <c r="B114" s="165"/>
      <c r="C114" s="51" t="s">
        <v>46</v>
      </c>
      <c r="D114" s="51" t="s">
        <v>47</v>
      </c>
      <c r="E114" s="51" t="s">
        <v>48</v>
      </c>
      <c r="F114" s="151"/>
      <c r="G114" s="151"/>
      <c r="H114" s="151"/>
      <c r="I114" s="151"/>
      <c r="J114" s="150"/>
      <c r="K114" s="157"/>
      <c r="L114" s="151"/>
      <c r="M114" s="150"/>
      <c r="N114" s="150"/>
    </row>
    <row r="115" spans="1:14" ht="15.75">
      <c r="A115" s="72"/>
      <c r="B115" s="53"/>
      <c r="C115" s="69" t="s">
        <v>51</v>
      </c>
      <c r="D115" s="69" t="s">
        <v>51</v>
      </c>
      <c r="E115" s="69" t="s">
        <v>51</v>
      </c>
      <c r="F115" s="69" t="s">
        <v>52</v>
      </c>
      <c r="G115" s="69" t="s">
        <v>51</v>
      </c>
      <c r="H115" s="69" t="s">
        <v>51</v>
      </c>
      <c r="I115" s="73" t="s">
        <v>51</v>
      </c>
      <c r="J115" s="69" t="s">
        <v>52</v>
      </c>
      <c r="K115" s="69" t="s">
        <v>1</v>
      </c>
      <c r="L115" s="69" t="s">
        <v>1</v>
      </c>
      <c r="M115" s="69" t="s">
        <v>53</v>
      </c>
      <c r="N115" s="74" t="s">
        <v>54</v>
      </c>
    </row>
    <row r="116" spans="1:14" ht="15.75">
      <c r="A116" s="154" t="s">
        <v>55</v>
      </c>
      <c r="B116" s="155"/>
      <c r="C116" s="11">
        <v>914</v>
      </c>
      <c r="D116" s="11">
        <v>276</v>
      </c>
      <c r="E116" s="11">
        <f>SUM(C116:D116)</f>
        <v>1190</v>
      </c>
      <c r="F116" s="11">
        <v>3</v>
      </c>
      <c r="G116" s="11">
        <v>6197</v>
      </c>
      <c r="H116" s="11">
        <v>1588</v>
      </c>
      <c r="I116" s="11">
        <f>SUM(G116:H116)</f>
        <v>7785</v>
      </c>
      <c r="J116" s="11">
        <v>325</v>
      </c>
      <c r="K116" s="11">
        <v>34229</v>
      </c>
      <c r="L116" s="11">
        <v>15298</v>
      </c>
      <c r="M116" s="11">
        <v>1881</v>
      </c>
      <c r="N116" s="12">
        <v>293</v>
      </c>
    </row>
    <row r="117" spans="1:14" ht="15.75">
      <c r="A117" s="154" t="s">
        <v>95</v>
      </c>
      <c r="B117" s="155"/>
      <c r="C117" s="11">
        <v>1016</v>
      </c>
      <c r="D117" s="11">
        <v>272</v>
      </c>
      <c r="E117" s="11">
        <v>1288</v>
      </c>
      <c r="F117" s="11">
        <v>2</v>
      </c>
      <c r="G117" s="11">
        <v>6053</v>
      </c>
      <c r="H117" s="11">
        <v>1437</v>
      </c>
      <c r="I117" s="11">
        <v>7490</v>
      </c>
      <c r="J117" s="11">
        <v>339</v>
      </c>
      <c r="K117" s="11">
        <v>33215</v>
      </c>
      <c r="L117" s="11">
        <v>15147</v>
      </c>
      <c r="M117" s="11">
        <v>1740</v>
      </c>
      <c r="N117" s="12">
        <v>292</v>
      </c>
    </row>
    <row r="118" spans="1:14" ht="15.75">
      <c r="A118" s="154" t="s">
        <v>106</v>
      </c>
      <c r="B118" s="155"/>
      <c r="C118" s="11">
        <v>1030</v>
      </c>
      <c r="D118" s="11">
        <v>282</v>
      </c>
      <c r="E118" s="11">
        <f>SUM(C118:D118)</f>
        <v>1312</v>
      </c>
      <c r="F118" s="11">
        <v>3</v>
      </c>
      <c r="G118" s="11">
        <v>5894</v>
      </c>
      <c r="H118" s="11">
        <v>1674</v>
      </c>
      <c r="I118" s="11">
        <f>SUM(G118:H118)</f>
        <v>7568</v>
      </c>
      <c r="J118" s="11">
        <v>304</v>
      </c>
      <c r="K118" s="11">
        <v>32709</v>
      </c>
      <c r="L118" s="11">
        <v>14817</v>
      </c>
      <c r="M118" s="11">
        <v>2279</v>
      </c>
      <c r="N118" s="12">
        <v>294</v>
      </c>
    </row>
    <row r="119" spans="1:14" ht="15.75">
      <c r="A119" s="72"/>
      <c r="B119" s="53"/>
      <c r="C119" s="11" t="s">
        <v>56</v>
      </c>
      <c r="D119" s="11"/>
      <c r="E119" s="11"/>
      <c r="F119" s="11"/>
      <c r="G119" s="11"/>
      <c r="H119" s="11"/>
      <c r="I119" s="56"/>
      <c r="J119" s="11"/>
      <c r="K119" s="11"/>
      <c r="L119" s="11"/>
      <c r="M119" s="11"/>
      <c r="N119" s="12"/>
    </row>
    <row r="120" spans="1:14" ht="15.75">
      <c r="A120" s="60" t="s">
        <v>104</v>
      </c>
      <c r="B120" s="53" t="s">
        <v>57</v>
      </c>
      <c r="C120" s="11">
        <v>2</v>
      </c>
      <c r="D120" s="11">
        <v>2</v>
      </c>
      <c r="E120" s="11">
        <f>SUM(C120:D120)</f>
        <v>4</v>
      </c>
      <c r="F120" s="11">
        <v>0</v>
      </c>
      <c r="G120" s="11">
        <v>479</v>
      </c>
      <c r="H120" s="11">
        <v>123</v>
      </c>
      <c r="I120" s="56">
        <f>SUM(G120:H120)</f>
        <v>602</v>
      </c>
      <c r="J120" s="11">
        <v>23</v>
      </c>
      <c r="K120" s="11">
        <v>2692</v>
      </c>
      <c r="L120" s="11">
        <v>1108</v>
      </c>
      <c r="M120" s="34">
        <v>173</v>
      </c>
      <c r="N120" s="75">
        <v>25</v>
      </c>
    </row>
    <row r="121" spans="1:14" ht="15.75">
      <c r="A121" s="72"/>
      <c r="B121" s="53" t="s">
        <v>58</v>
      </c>
      <c r="C121" s="11">
        <v>3</v>
      </c>
      <c r="D121" s="11">
        <v>3</v>
      </c>
      <c r="E121" s="11">
        <f aca="true" t="shared" si="9" ref="E121:E131">SUM(C121:D121)</f>
        <v>6</v>
      </c>
      <c r="F121" s="11">
        <v>0</v>
      </c>
      <c r="G121" s="11">
        <v>468</v>
      </c>
      <c r="H121" s="11">
        <v>79</v>
      </c>
      <c r="I121" s="56">
        <f aca="true" t="shared" si="10" ref="I121:I131">SUM(G121:H121)</f>
        <v>547</v>
      </c>
      <c r="J121" s="11">
        <v>30</v>
      </c>
      <c r="K121" s="11">
        <v>2360</v>
      </c>
      <c r="L121" s="11">
        <v>1044</v>
      </c>
      <c r="M121" s="34">
        <v>160</v>
      </c>
      <c r="N121" s="75">
        <v>25</v>
      </c>
    </row>
    <row r="122" spans="1:14" ht="15.75">
      <c r="A122" s="72"/>
      <c r="B122" s="53" t="s">
        <v>59</v>
      </c>
      <c r="C122" s="11">
        <v>4</v>
      </c>
      <c r="D122" s="11">
        <v>3</v>
      </c>
      <c r="E122" s="11">
        <f t="shared" si="9"/>
        <v>7</v>
      </c>
      <c r="F122" s="11">
        <v>0</v>
      </c>
      <c r="G122" s="11">
        <v>482</v>
      </c>
      <c r="H122" s="11">
        <v>107</v>
      </c>
      <c r="I122" s="56">
        <f t="shared" si="10"/>
        <v>589</v>
      </c>
      <c r="J122" s="11">
        <v>40</v>
      </c>
      <c r="K122" s="11">
        <v>2606</v>
      </c>
      <c r="L122" s="11">
        <v>1234</v>
      </c>
      <c r="M122" s="34">
        <v>191</v>
      </c>
      <c r="N122" s="75">
        <v>25</v>
      </c>
    </row>
    <row r="123" spans="1:14" ht="15.75">
      <c r="A123" s="72"/>
      <c r="B123" s="53" t="s">
        <v>60</v>
      </c>
      <c r="C123" s="11">
        <v>1</v>
      </c>
      <c r="D123" s="11">
        <v>3</v>
      </c>
      <c r="E123" s="11">
        <f t="shared" si="9"/>
        <v>4</v>
      </c>
      <c r="F123" s="11">
        <v>0</v>
      </c>
      <c r="G123" s="11">
        <v>473</v>
      </c>
      <c r="H123" s="11">
        <v>158</v>
      </c>
      <c r="I123" s="56">
        <f t="shared" si="10"/>
        <v>631</v>
      </c>
      <c r="J123" s="11">
        <v>15</v>
      </c>
      <c r="K123" s="11">
        <v>2704</v>
      </c>
      <c r="L123" s="11">
        <v>1403</v>
      </c>
      <c r="M123" s="34">
        <v>215</v>
      </c>
      <c r="N123" s="75">
        <v>25</v>
      </c>
    </row>
    <row r="124" spans="1:14" ht="15.75">
      <c r="A124" s="72"/>
      <c r="B124" s="53" t="s">
        <v>61</v>
      </c>
      <c r="C124" s="11">
        <v>5</v>
      </c>
      <c r="D124" s="11">
        <v>4</v>
      </c>
      <c r="E124" s="11">
        <f t="shared" si="9"/>
        <v>9</v>
      </c>
      <c r="F124" s="11">
        <v>0</v>
      </c>
      <c r="G124" s="11">
        <v>514</v>
      </c>
      <c r="H124" s="11">
        <v>163</v>
      </c>
      <c r="I124" s="56">
        <f t="shared" si="10"/>
        <v>677</v>
      </c>
      <c r="J124" s="11">
        <v>21</v>
      </c>
      <c r="K124" s="11">
        <v>2943</v>
      </c>
      <c r="L124" s="11">
        <v>1450</v>
      </c>
      <c r="M124" s="34">
        <v>221</v>
      </c>
      <c r="N124" s="75">
        <v>26</v>
      </c>
    </row>
    <row r="125" spans="1:14" ht="15.75">
      <c r="A125" s="72"/>
      <c r="B125" s="53" t="s">
        <v>62</v>
      </c>
      <c r="C125" s="11">
        <v>7</v>
      </c>
      <c r="D125" s="11">
        <v>5</v>
      </c>
      <c r="E125" s="11">
        <f t="shared" si="9"/>
        <v>12</v>
      </c>
      <c r="F125" s="11">
        <v>0</v>
      </c>
      <c r="G125" s="11">
        <v>483</v>
      </c>
      <c r="H125" s="11">
        <v>140</v>
      </c>
      <c r="I125" s="56">
        <f t="shared" si="10"/>
        <v>623</v>
      </c>
      <c r="J125" s="11">
        <v>18</v>
      </c>
      <c r="K125" s="11">
        <v>2660</v>
      </c>
      <c r="L125" s="11">
        <v>1128</v>
      </c>
      <c r="M125" s="34">
        <v>151</v>
      </c>
      <c r="N125" s="75">
        <v>25</v>
      </c>
    </row>
    <row r="126" spans="1:14" ht="15.75">
      <c r="A126" s="72"/>
      <c r="B126" s="53" t="s">
        <v>63</v>
      </c>
      <c r="C126" s="11">
        <v>4</v>
      </c>
      <c r="D126" s="11">
        <v>3</v>
      </c>
      <c r="E126" s="11">
        <f t="shared" si="9"/>
        <v>7</v>
      </c>
      <c r="F126" s="11">
        <v>0</v>
      </c>
      <c r="G126" s="11">
        <v>490</v>
      </c>
      <c r="H126" s="11">
        <v>103</v>
      </c>
      <c r="I126" s="56">
        <f t="shared" si="10"/>
        <v>593</v>
      </c>
      <c r="J126" s="11">
        <v>28</v>
      </c>
      <c r="K126" s="11">
        <v>2651</v>
      </c>
      <c r="L126" s="11">
        <v>1184</v>
      </c>
      <c r="M126" s="34">
        <v>170</v>
      </c>
      <c r="N126" s="75">
        <v>25</v>
      </c>
    </row>
    <row r="127" spans="1:14" ht="15.75">
      <c r="A127" s="72"/>
      <c r="B127" s="53" t="s">
        <v>64</v>
      </c>
      <c r="C127" s="11">
        <v>4</v>
      </c>
      <c r="D127" s="11">
        <v>7</v>
      </c>
      <c r="E127" s="11">
        <f t="shared" si="9"/>
        <v>11</v>
      </c>
      <c r="F127" s="11">
        <v>0</v>
      </c>
      <c r="G127" s="11">
        <v>489</v>
      </c>
      <c r="H127" s="11">
        <v>117</v>
      </c>
      <c r="I127" s="56">
        <f t="shared" si="10"/>
        <v>606</v>
      </c>
      <c r="J127" s="11">
        <v>30</v>
      </c>
      <c r="K127" s="11">
        <v>2455</v>
      </c>
      <c r="L127" s="11">
        <v>1074</v>
      </c>
      <c r="M127" s="34">
        <v>171</v>
      </c>
      <c r="N127" s="75">
        <v>25</v>
      </c>
    </row>
    <row r="128" spans="1:14" ht="15.75">
      <c r="A128" s="72"/>
      <c r="B128" s="53" t="s">
        <v>65</v>
      </c>
      <c r="C128" s="11">
        <v>3</v>
      </c>
      <c r="D128" s="11">
        <v>7</v>
      </c>
      <c r="E128" s="11">
        <f t="shared" si="9"/>
        <v>10</v>
      </c>
      <c r="F128" s="11">
        <v>0</v>
      </c>
      <c r="G128" s="11">
        <v>463</v>
      </c>
      <c r="H128" s="11">
        <v>163</v>
      </c>
      <c r="I128" s="56">
        <f t="shared" si="10"/>
        <v>626</v>
      </c>
      <c r="J128" s="11">
        <v>32</v>
      </c>
      <c r="K128" s="11">
        <v>2726</v>
      </c>
      <c r="L128" s="11">
        <v>1255</v>
      </c>
      <c r="M128" s="34">
        <v>213</v>
      </c>
      <c r="N128" s="75">
        <v>23</v>
      </c>
    </row>
    <row r="129" spans="1:14" ht="15.75">
      <c r="A129" s="64" t="s">
        <v>105</v>
      </c>
      <c r="B129" s="53" t="s">
        <v>66</v>
      </c>
      <c r="C129" s="11">
        <v>3</v>
      </c>
      <c r="D129" s="11">
        <v>4</v>
      </c>
      <c r="E129" s="11">
        <f t="shared" si="9"/>
        <v>7</v>
      </c>
      <c r="F129" s="11">
        <v>0</v>
      </c>
      <c r="G129" s="11">
        <v>533</v>
      </c>
      <c r="H129" s="11">
        <v>154</v>
      </c>
      <c r="I129" s="56">
        <f t="shared" si="10"/>
        <v>687</v>
      </c>
      <c r="J129" s="11">
        <v>31</v>
      </c>
      <c r="K129" s="11">
        <v>2896</v>
      </c>
      <c r="L129" s="11">
        <v>1269</v>
      </c>
      <c r="M129" s="34">
        <v>178</v>
      </c>
      <c r="N129" s="75">
        <v>23</v>
      </c>
    </row>
    <row r="130" spans="1:14" ht="15.75">
      <c r="A130" s="72"/>
      <c r="B130" s="53" t="s">
        <v>67</v>
      </c>
      <c r="C130" s="63">
        <v>3</v>
      </c>
      <c r="D130" s="11">
        <v>4</v>
      </c>
      <c r="E130" s="11">
        <f t="shared" si="9"/>
        <v>7</v>
      </c>
      <c r="F130" s="11">
        <v>0</v>
      </c>
      <c r="G130" s="11">
        <v>485</v>
      </c>
      <c r="H130" s="11">
        <v>154</v>
      </c>
      <c r="I130" s="56">
        <f t="shared" si="10"/>
        <v>639</v>
      </c>
      <c r="J130" s="11">
        <v>20</v>
      </c>
      <c r="K130" s="11">
        <v>2839</v>
      </c>
      <c r="L130" s="11">
        <v>1258</v>
      </c>
      <c r="M130" s="34">
        <v>219</v>
      </c>
      <c r="N130" s="75">
        <v>21</v>
      </c>
    </row>
    <row r="131" spans="1:14" ht="15.75">
      <c r="A131" s="57"/>
      <c r="B131" s="53" t="s">
        <v>68</v>
      </c>
      <c r="C131" s="63">
        <v>2</v>
      </c>
      <c r="D131" s="63">
        <v>4</v>
      </c>
      <c r="E131" s="11">
        <f t="shared" si="9"/>
        <v>6</v>
      </c>
      <c r="F131" s="11">
        <v>0</v>
      </c>
      <c r="G131" s="61">
        <v>535</v>
      </c>
      <c r="H131" s="61">
        <v>213</v>
      </c>
      <c r="I131" s="56">
        <f t="shared" si="10"/>
        <v>748</v>
      </c>
      <c r="J131" s="61">
        <v>16</v>
      </c>
      <c r="K131" s="61">
        <v>3177</v>
      </c>
      <c r="L131" s="61">
        <v>1410</v>
      </c>
      <c r="M131" s="34">
        <v>217</v>
      </c>
      <c r="N131" s="75">
        <v>26</v>
      </c>
    </row>
    <row r="132" spans="1:14" ht="15.75">
      <c r="A132" s="158" t="s">
        <v>118</v>
      </c>
      <c r="B132" s="159"/>
      <c r="C132" s="65">
        <f aca="true" t="shared" si="11" ref="C132:I132">IF(ISERROR(SUM(C120:C131)/$N$75),"",(SUM(C120:C131)/$N$75))</f>
        <v>0.16015625</v>
      </c>
      <c r="D132" s="65">
        <f t="shared" si="11"/>
        <v>0.19140625</v>
      </c>
      <c r="E132" s="65">
        <f t="shared" si="11"/>
        <v>0.3515625</v>
      </c>
      <c r="F132" s="65">
        <f t="shared" si="11"/>
        <v>0</v>
      </c>
      <c r="G132" s="65">
        <f t="shared" si="11"/>
        <v>23.0234375</v>
      </c>
      <c r="H132" s="65">
        <f t="shared" si="11"/>
        <v>6.5390625</v>
      </c>
      <c r="I132" s="65">
        <f t="shared" si="11"/>
        <v>29.5625</v>
      </c>
      <c r="J132" s="65">
        <f>IF(ISERROR(SUM(J120:J131)/$N$75),"",(SUM(J120:J131)/$N$75))</f>
        <v>1.1875</v>
      </c>
      <c r="K132" s="65">
        <f>IF(ISERROR(SUM(K120:K131)/$N$75),"",(SUM(K120:K131)/$N$75))</f>
        <v>127.76953125</v>
      </c>
      <c r="L132" s="65">
        <f>IF(ISERROR(SUM(L120:L131)/$N$75),"",(SUM(L120:L131)/$N$75))</f>
        <v>57.87890625</v>
      </c>
      <c r="M132" s="65">
        <f>IF(ISERROR(SUM(M120:M131)/$N$75),"",(SUM(M120:M131)/$N$75))</f>
        <v>8.90234375</v>
      </c>
      <c r="N132" s="66" t="s">
        <v>113</v>
      </c>
    </row>
    <row r="133" ht="15.75">
      <c r="A133" s="39" t="s">
        <v>90</v>
      </c>
    </row>
    <row r="134" spans="1:14" ht="15.75">
      <c r="A134" s="39" t="s">
        <v>121</v>
      </c>
      <c r="L134" s="76"/>
      <c r="M134" s="71"/>
      <c r="N134" s="81"/>
    </row>
  </sheetData>
  <sheetProtection/>
  <mergeCells count="94">
    <mergeCell ref="A77:B77"/>
    <mergeCell ref="A117:B117"/>
    <mergeCell ref="A78:B78"/>
    <mergeCell ref="A116:B116"/>
    <mergeCell ref="A132:B132"/>
    <mergeCell ref="F113:F114"/>
    <mergeCell ref="G113:G114"/>
    <mergeCell ref="A92:B92"/>
    <mergeCell ref="A118:B118"/>
    <mergeCell ref="H113:H114"/>
    <mergeCell ref="I113:I114"/>
    <mergeCell ref="K113:K114"/>
    <mergeCell ref="C113:E113"/>
    <mergeCell ref="L113:L114"/>
    <mergeCell ref="M111:N111"/>
    <mergeCell ref="A112:A114"/>
    <mergeCell ref="B112:B114"/>
    <mergeCell ref="C112:F112"/>
    <mergeCell ref="G112:I112"/>
    <mergeCell ref="J112:J114"/>
    <mergeCell ref="K112:L112"/>
    <mergeCell ref="M112:M114"/>
    <mergeCell ref="N112:N114"/>
    <mergeCell ref="M4:M6"/>
    <mergeCell ref="N4:N6"/>
    <mergeCell ref="I5:I6"/>
    <mergeCell ref="K5:K6"/>
    <mergeCell ref="G5:G6"/>
    <mergeCell ref="H5:H6"/>
    <mergeCell ref="L5:L6"/>
    <mergeCell ref="M40:M42"/>
    <mergeCell ref="N40:N42"/>
    <mergeCell ref="A1:D2"/>
    <mergeCell ref="M3:N3"/>
    <mergeCell ref="A4:A6"/>
    <mergeCell ref="B4:B6"/>
    <mergeCell ref="C4:F4"/>
    <mergeCell ref="G4:I4"/>
    <mergeCell ref="J4:J6"/>
    <mergeCell ref="K4:L4"/>
    <mergeCell ref="F5:F6"/>
    <mergeCell ref="A8:B8"/>
    <mergeCell ref="A9:B9"/>
    <mergeCell ref="A10:B10"/>
    <mergeCell ref="A11:B11"/>
    <mergeCell ref="C5:E5"/>
    <mergeCell ref="A12:B12"/>
    <mergeCell ref="A13:B13"/>
    <mergeCell ref="A14:B14"/>
    <mergeCell ref="A15:B15"/>
    <mergeCell ref="A31:B31"/>
    <mergeCell ref="M39:N39"/>
    <mergeCell ref="A17:B17"/>
    <mergeCell ref="A16:B16"/>
    <mergeCell ref="J40:J42"/>
    <mergeCell ref="K40:L40"/>
    <mergeCell ref="C41:E41"/>
    <mergeCell ref="F41:F42"/>
    <mergeCell ref="G41:G42"/>
    <mergeCell ref="H41:H42"/>
    <mergeCell ref="I41:I42"/>
    <mergeCell ref="K41:K42"/>
    <mergeCell ref="L41:L42"/>
    <mergeCell ref="G40:I40"/>
    <mergeCell ref="A44:B44"/>
    <mergeCell ref="A45:B45"/>
    <mergeCell ref="A46:B46"/>
    <mergeCell ref="A40:A42"/>
    <mergeCell ref="B40:B42"/>
    <mergeCell ref="C40:F40"/>
    <mergeCell ref="M70:N70"/>
    <mergeCell ref="A71:A73"/>
    <mergeCell ref="B71:B73"/>
    <mergeCell ref="C71:F71"/>
    <mergeCell ref="G71:I71"/>
    <mergeCell ref="J71:J73"/>
    <mergeCell ref="C72:E72"/>
    <mergeCell ref="F72:F73"/>
    <mergeCell ref="G72:G73"/>
    <mergeCell ref="I72:I73"/>
    <mergeCell ref="A47:B47"/>
    <mergeCell ref="A48:B48"/>
    <mergeCell ref="A49:B49"/>
    <mergeCell ref="A65:B65"/>
    <mergeCell ref="A51:B51"/>
    <mergeCell ref="H72:H73"/>
    <mergeCell ref="A50:B50"/>
    <mergeCell ref="K71:L71"/>
    <mergeCell ref="M71:M73"/>
    <mergeCell ref="N71:N73"/>
    <mergeCell ref="L72:L73"/>
    <mergeCell ref="A75:B75"/>
    <mergeCell ref="A76:B76"/>
    <mergeCell ref="K72:K73"/>
  </mergeCells>
  <printOptions/>
  <pageMargins left="0.5511811023622047" right="0.3937007874015748" top="0.7086614173228347" bottom="0.984251968503937" header="0.5118110236220472" footer="0.5118110236220472"/>
  <pageSetup cellComments="asDisplayed" firstPageNumber="70" useFirstPageNumber="1"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0.875" style="46" customWidth="1"/>
    <col min="2" max="2" width="10.00390625" style="46" customWidth="1"/>
    <col min="3" max="3" width="5.625" style="83" customWidth="1"/>
    <col min="4" max="6" width="9.125" style="46" customWidth="1"/>
    <col min="7" max="7" width="6.125" style="46" customWidth="1"/>
    <col min="8" max="8" width="10.875" style="46" bestFit="1" customWidth="1"/>
    <col min="9" max="9" width="8.875" style="46" customWidth="1"/>
    <col min="10" max="10" width="10.875" style="46" bestFit="1" customWidth="1"/>
    <col min="11" max="11" width="10.00390625" style="46" bestFit="1" customWidth="1"/>
    <col min="12" max="12" width="13.125" style="46" bestFit="1" customWidth="1"/>
    <col min="13" max="13" width="10.50390625" style="46" customWidth="1"/>
    <col min="14" max="14" width="10.875" style="46" bestFit="1" customWidth="1"/>
    <col min="15" max="15" width="6.125" style="46" customWidth="1"/>
    <col min="16" max="16384" width="9.00390625" style="46" customWidth="1"/>
  </cols>
  <sheetData>
    <row r="2" spans="2:17" ht="24" customHeight="1">
      <c r="B2" s="82" t="s">
        <v>76</v>
      </c>
      <c r="D2" s="84"/>
      <c r="E2" s="84"/>
      <c r="F2" s="84"/>
      <c r="G2" s="84"/>
      <c r="M2" s="190"/>
      <c r="N2" s="190"/>
      <c r="Q2" s="46" t="s">
        <v>77</v>
      </c>
    </row>
    <row r="3" spans="2:15" ht="19.5" customHeight="1">
      <c r="B3" s="191" t="s">
        <v>0</v>
      </c>
      <c r="C3" s="194" t="s">
        <v>37</v>
      </c>
      <c r="D3" s="197" t="s">
        <v>38</v>
      </c>
      <c r="E3" s="198"/>
      <c r="F3" s="198"/>
      <c r="G3" s="199"/>
      <c r="H3" s="183" t="s">
        <v>39</v>
      </c>
      <c r="I3" s="200"/>
      <c r="J3" s="184"/>
      <c r="K3" s="187" t="s">
        <v>78</v>
      </c>
      <c r="L3" s="183" t="s">
        <v>41</v>
      </c>
      <c r="M3" s="184"/>
      <c r="N3" s="187" t="s">
        <v>79</v>
      </c>
      <c r="O3" s="84"/>
    </row>
    <row r="4" spans="2:15" ht="17.25" customHeight="1">
      <c r="B4" s="192"/>
      <c r="C4" s="195"/>
      <c r="D4" s="197" t="s">
        <v>44</v>
      </c>
      <c r="E4" s="198"/>
      <c r="F4" s="199"/>
      <c r="G4" s="201" t="s">
        <v>45</v>
      </c>
      <c r="H4" s="180" t="s">
        <v>46</v>
      </c>
      <c r="I4" s="180" t="s">
        <v>47</v>
      </c>
      <c r="J4" s="180" t="s">
        <v>48</v>
      </c>
      <c r="K4" s="188"/>
      <c r="L4" s="181" t="s">
        <v>49</v>
      </c>
      <c r="M4" s="185" t="s">
        <v>50</v>
      </c>
      <c r="N4" s="188"/>
      <c r="O4" s="84"/>
    </row>
    <row r="5" spans="2:15" ht="18" customHeight="1">
      <c r="B5" s="193"/>
      <c r="C5" s="196"/>
      <c r="D5" s="85" t="s">
        <v>46</v>
      </c>
      <c r="E5" s="85" t="s">
        <v>47</v>
      </c>
      <c r="F5" s="85" t="s">
        <v>48</v>
      </c>
      <c r="G5" s="202"/>
      <c r="H5" s="180"/>
      <c r="I5" s="180"/>
      <c r="J5" s="180"/>
      <c r="K5" s="189"/>
      <c r="L5" s="182"/>
      <c r="M5" s="186"/>
      <c r="N5" s="189"/>
      <c r="O5" s="84"/>
    </row>
    <row r="6" spans="2:14" ht="15.75">
      <c r="B6" s="86"/>
      <c r="C6" s="87"/>
      <c r="D6" s="88" t="s">
        <v>51</v>
      </c>
      <c r="E6" s="88" t="s">
        <v>51</v>
      </c>
      <c r="F6" s="88" t="s">
        <v>51</v>
      </c>
      <c r="G6" s="88" t="s">
        <v>52</v>
      </c>
      <c r="H6" s="88" t="s">
        <v>51</v>
      </c>
      <c r="I6" s="88" t="s">
        <v>51</v>
      </c>
      <c r="J6" s="88" t="s">
        <v>51</v>
      </c>
      <c r="K6" s="88" t="s">
        <v>52</v>
      </c>
      <c r="L6" s="88" t="s">
        <v>1</v>
      </c>
      <c r="M6" s="88" t="s">
        <v>1</v>
      </c>
      <c r="N6" s="89" t="s">
        <v>53</v>
      </c>
    </row>
    <row r="7" spans="2:14" ht="18" customHeight="1">
      <c r="B7" s="177" t="s">
        <v>80</v>
      </c>
      <c r="C7" s="178"/>
      <c r="D7" s="32">
        <v>65566</v>
      </c>
      <c r="E7" s="32">
        <v>9653</v>
      </c>
      <c r="F7" s="32">
        <v>75219</v>
      </c>
      <c r="G7" s="32">
        <v>343</v>
      </c>
      <c r="H7" s="32">
        <v>314161</v>
      </c>
      <c r="I7" s="32">
        <v>70844</v>
      </c>
      <c r="J7" s="32">
        <v>385005</v>
      </c>
      <c r="K7" s="32">
        <v>6274</v>
      </c>
      <c r="L7" s="32">
        <v>1524085</v>
      </c>
      <c r="M7" s="32">
        <v>488778</v>
      </c>
      <c r="N7" s="33">
        <v>152689</v>
      </c>
    </row>
    <row r="8" spans="2:14" ht="18" customHeight="1">
      <c r="B8" s="175" t="s">
        <v>81</v>
      </c>
      <c r="C8" s="176"/>
      <c r="D8" s="32">
        <v>64283</v>
      </c>
      <c r="E8" s="32">
        <v>9295</v>
      </c>
      <c r="F8" s="32">
        <v>73578</v>
      </c>
      <c r="G8" s="32">
        <v>362</v>
      </c>
      <c r="H8" s="32">
        <v>301516</v>
      </c>
      <c r="I8" s="32">
        <v>61832</v>
      </c>
      <c r="J8" s="32">
        <v>363348</v>
      </c>
      <c r="K8" s="32">
        <v>7548</v>
      </c>
      <c r="L8" s="32">
        <v>1423236</v>
      </c>
      <c r="M8" s="32">
        <v>452078</v>
      </c>
      <c r="N8" s="33">
        <v>157459</v>
      </c>
    </row>
    <row r="9" spans="2:14" ht="18" customHeight="1">
      <c r="B9" s="175" t="s">
        <v>82</v>
      </c>
      <c r="C9" s="176"/>
      <c r="D9" s="32">
        <v>61548</v>
      </c>
      <c r="E9" s="32">
        <v>10954</v>
      </c>
      <c r="F9" s="32">
        <v>72502</v>
      </c>
      <c r="G9" s="32">
        <v>382</v>
      </c>
      <c r="H9" s="32">
        <v>318919</v>
      </c>
      <c r="I9" s="32">
        <v>66090</v>
      </c>
      <c r="J9" s="32">
        <v>385009</v>
      </c>
      <c r="K9" s="32">
        <v>9225</v>
      </c>
      <c r="L9" s="32">
        <v>1502512</v>
      </c>
      <c r="M9" s="32">
        <v>493267</v>
      </c>
      <c r="N9" s="33">
        <v>163362</v>
      </c>
    </row>
    <row r="10" spans="2:14" ht="18" customHeight="1">
      <c r="B10" s="175" t="s">
        <v>35</v>
      </c>
      <c r="C10" s="176"/>
      <c r="D10" s="32">
        <v>60128</v>
      </c>
      <c r="E10" s="32">
        <v>10375</v>
      </c>
      <c r="F10" s="32">
        <f>SUM(D10:E10)</f>
        <v>70503</v>
      </c>
      <c r="G10" s="32">
        <v>403</v>
      </c>
      <c r="H10" s="32">
        <v>313400</v>
      </c>
      <c r="I10" s="32">
        <v>62695</v>
      </c>
      <c r="J10" s="32">
        <f>SUM(H10:I10)</f>
        <v>376095</v>
      </c>
      <c r="K10" s="32">
        <v>9492</v>
      </c>
      <c r="L10" s="32">
        <v>1462666</v>
      </c>
      <c r="M10" s="32">
        <v>490278</v>
      </c>
      <c r="N10" s="33">
        <v>170694</v>
      </c>
    </row>
    <row r="11" spans="2:14" ht="18" customHeight="1">
      <c r="B11" s="175" t="s">
        <v>96</v>
      </c>
      <c r="C11" s="176"/>
      <c r="D11" s="32">
        <v>65090</v>
      </c>
      <c r="E11" s="32">
        <v>10303</v>
      </c>
      <c r="F11" s="32">
        <v>75393</v>
      </c>
      <c r="G11" s="32">
        <v>434</v>
      </c>
      <c r="H11" s="32">
        <v>301696</v>
      </c>
      <c r="I11" s="32">
        <v>60182</v>
      </c>
      <c r="J11" s="32">
        <v>361878</v>
      </c>
      <c r="K11" s="32">
        <v>9684</v>
      </c>
      <c r="L11" s="32">
        <v>1392222</v>
      </c>
      <c r="M11" s="32">
        <v>479489</v>
      </c>
      <c r="N11" s="33">
        <v>175152</v>
      </c>
    </row>
    <row r="12" spans="2:14" ht="18" customHeight="1">
      <c r="B12" s="175" t="s">
        <v>102</v>
      </c>
      <c r="C12" s="176"/>
      <c r="D12" s="32">
        <v>64725</v>
      </c>
      <c r="E12" s="32">
        <v>10462</v>
      </c>
      <c r="F12" s="32">
        <f>SUM(D12:E12)</f>
        <v>75187</v>
      </c>
      <c r="G12" s="32">
        <v>291</v>
      </c>
      <c r="H12" s="32">
        <v>291378</v>
      </c>
      <c r="I12" s="32">
        <v>63587</v>
      </c>
      <c r="J12" s="32">
        <f>SUM(H12:I12)</f>
        <v>354965</v>
      </c>
      <c r="K12" s="32">
        <v>9897</v>
      </c>
      <c r="L12" s="32">
        <v>1367530</v>
      </c>
      <c r="M12" s="32">
        <v>480259</v>
      </c>
      <c r="N12" s="33">
        <v>188965</v>
      </c>
    </row>
    <row r="13" spans="2:14" ht="18" customHeight="1">
      <c r="B13" s="90"/>
      <c r="C13" s="91"/>
      <c r="D13" s="92" t="s">
        <v>83</v>
      </c>
      <c r="E13" s="93"/>
      <c r="F13" s="93"/>
      <c r="G13" s="94"/>
      <c r="H13" s="94"/>
      <c r="I13" s="94"/>
      <c r="J13" s="94"/>
      <c r="K13" s="94"/>
      <c r="L13" s="94"/>
      <c r="M13" s="94"/>
      <c r="N13" s="95"/>
    </row>
    <row r="14" spans="2:14" ht="18" customHeight="1">
      <c r="B14" s="96" t="s">
        <v>104</v>
      </c>
      <c r="C14" s="97" t="s">
        <v>57</v>
      </c>
      <c r="D14" s="98">
        <v>239</v>
      </c>
      <c r="E14" s="32">
        <v>86</v>
      </c>
      <c r="F14" s="32">
        <f>SUM(D14:E14)</f>
        <v>325</v>
      </c>
      <c r="G14" s="94">
        <v>1</v>
      </c>
      <c r="H14" s="94">
        <v>24329</v>
      </c>
      <c r="I14" s="94">
        <v>4579</v>
      </c>
      <c r="J14" s="32">
        <f>SUM(H14:I14)</f>
        <v>28908</v>
      </c>
      <c r="K14" s="99">
        <v>793</v>
      </c>
      <c r="L14" s="94">
        <v>113261</v>
      </c>
      <c r="M14" s="94">
        <v>37989</v>
      </c>
      <c r="N14" s="100">
        <v>14625</v>
      </c>
    </row>
    <row r="15" spans="2:14" ht="18" customHeight="1">
      <c r="B15" s="90"/>
      <c r="C15" s="97" t="s">
        <v>84</v>
      </c>
      <c r="D15" s="101">
        <v>224</v>
      </c>
      <c r="E15" s="32">
        <v>71</v>
      </c>
      <c r="F15" s="32">
        <f aca="true" t="shared" si="0" ref="F15:F25">SUM(D15:E15)</f>
        <v>295</v>
      </c>
      <c r="G15" s="99">
        <v>9</v>
      </c>
      <c r="H15" s="94">
        <v>24552</v>
      </c>
      <c r="I15" s="94">
        <v>4029</v>
      </c>
      <c r="J15" s="32">
        <f aca="true" t="shared" si="1" ref="J15:J25">SUM(H15:I15)</f>
        <v>28581</v>
      </c>
      <c r="K15" s="94">
        <v>904</v>
      </c>
      <c r="L15" s="94">
        <v>109058</v>
      </c>
      <c r="M15" s="94">
        <v>34976</v>
      </c>
      <c r="N15" s="100">
        <v>15848</v>
      </c>
    </row>
    <row r="16" spans="2:14" ht="18" customHeight="1">
      <c r="B16" s="90"/>
      <c r="C16" s="97" t="s">
        <v>59</v>
      </c>
      <c r="D16" s="32">
        <v>249</v>
      </c>
      <c r="E16" s="32">
        <v>150</v>
      </c>
      <c r="F16" s="32">
        <f t="shared" si="0"/>
        <v>399</v>
      </c>
      <c r="G16" s="94">
        <v>2</v>
      </c>
      <c r="H16" s="94">
        <v>24525</v>
      </c>
      <c r="I16" s="94">
        <v>4634</v>
      </c>
      <c r="J16" s="32">
        <f t="shared" si="1"/>
        <v>29159</v>
      </c>
      <c r="K16" s="94">
        <v>979</v>
      </c>
      <c r="L16" s="94">
        <v>112455</v>
      </c>
      <c r="M16" s="94">
        <v>39081</v>
      </c>
      <c r="N16" s="100">
        <v>15444</v>
      </c>
    </row>
    <row r="17" spans="2:14" ht="18" customHeight="1">
      <c r="B17" s="90"/>
      <c r="C17" s="97" t="s">
        <v>60</v>
      </c>
      <c r="D17" s="32">
        <v>280</v>
      </c>
      <c r="E17" s="32">
        <v>259</v>
      </c>
      <c r="F17" s="32">
        <f t="shared" si="0"/>
        <v>539</v>
      </c>
      <c r="G17" s="94">
        <v>2</v>
      </c>
      <c r="H17" s="94">
        <v>26654</v>
      </c>
      <c r="I17" s="94">
        <v>6664</v>
      </c>
      <c r="J17" s="32">
        <f t="shared" si="1"/>
        <v>33318</v>
      </c>
      <c r="K17" s="94">
        <v>621</v>
      </c>
      <c r="L17" s="94">
        <v>127621</v>
      </c>
      <c r="M17" s="94">
        <v>49731</v>
      </c>
      <c r="N17" s="100">
        <v>16234</v>
      </c>
    </row>
    <row r="18" spans="2:14" ht="18" customHeight="1">
      <c r="B18" s="90"/>
      <c r="C18" s="97" t="s">
        <v>61</v>
      </c>
      <c r="D18" s="32">
        <v>310</v>
      </c>
      <c r="E18" s="32">
        <v>241</v>
      </c>
      <c r="F18" s="32">
        <f t="shared" si="0"/>
        <v>551</v>
      </c>
      <c r="G18" s="94">
        <v>2</v>
      </c>
      <c r="H18" s="94">
        <v>27266</v>
      </c>
      <c r="I18" s="94">
        <v>6864</v>
      </c>
      <c r="J18" s="32">
        <f t="shared" si="1"/>
        <v>34130</v>
      </c>
      <c r="K18" s="94">
        <v>937</v>
      </c>
      <c r="L18" s="94">
        <v>130060</v>
      </c>
      <c r="M18" s="94">
        <v>50056</v>
      </c>
      <c r="N18" s="100">
        <v>16081</v>
      </c>
    </row>
    <row r="19" spans="2:14" ht="18" customHeight="1">
      <c r="B19" s="90"/>
      <c r="C19" s="97" t="s">
        <v>62</v>
      </c>
      <c r="D19" s="32">
        <v>219</v>
      </c>
      <c r="E19" s="32">
        <v>81</v>
      </c>
      <c r="F19" s="32">
        <f t="shared" si="0"/>
        <v>300</v>
      </c>
      <c r="G19" s="94">
        <v>0</v>
      </c>
      <c r="H19" s="94">
        <v>23851</v>
      </c>
      <c r="I19" s="94">
        <v>4803</v>
      </c>
      <c r="J19" s="32">
        <f t="shared" si="1"/>
        <v>28654</v>
      </c>
      <c r="K19" s="94">
        <v>643</v>
      </c>
      <c r="L19" s="94">
        <v>109858</v>
      </c>
      <c r="M19" s="94">
        <v>36689</v>
      </c>
      <c r="N19" s="100">
        <v>15002</v>
      </c>
    </row>
    <row r="20" spans="2:14" ht="18" customHeight="1">
      <c r="B20" s="102"/>
      <c r="C20" s="97" t="s">
        <v>63</v>
      </c>
      <c r="D20" s="32">
        <v>251</v>
      </c>
      <c r="E20" s="32">
        <v>68</v>
      </c>
      <c r="F20" s="32">
        <f t="shared" si="0"/>
        <v>319</v>
      </c>
      <c r="G20" s="94">
        <v>0</v>
      </c>
      <c r="H20" s="94">
        <v>24805</v>
      </c>
      <c r="I20" s="94">
        <v>4321</v>
      </c>
      <c r="J20" s="32">
        <f t="shared" si="1"/>
        <v>29126</v>
      </c>
      <c r="K20" s="94">
        <v>1057</v>
      </c>
      <c r="L20" s="94">
        <v>111419</v>
      </c>
      <c r="M20" s="94">
        <v>36859</v>
      </c>
      <c r="N20" s="100">
        <v>16379</v>
      </c>
    </row>
    <row r="21" spans="2:14" ht="18" customHeight="1">
      <c r="B21" s="90"/>
      <c r="C21" s="97" t="s">
        <v>64</v>
      </c>
      <c r="D21" s="32">
        <v>177</v>
      </c>
      <c r="E21" s="32">
        <v>194</v>
      </c>
      <c r="F21" s="32">
        <f t="shared" si="0"/>
        <v>371</v>
      </c>
      <c r="G21" s="94">
        <v>0</v>
      </c>
      <c r="H21" s="94">
        <v>23648</v>
      </c>
      <c r="I21" s="94">
        <v>4831</v>
      </c>
      <c r="J21" s="32">
        <f t="shared" si="1"/>
        <v>28479</v>
      </c>
      <c r="K21" s="94">
        <v>864</v>
      </c>
      <c r="L21" s="94">
        <v>107035</v>
      </c>
      <c r="M21" s="94">
        <v>37201</v>
      </c>
      <c r="N21" s="100">
        <v>15841</v>
      </c>
    </row>
    <row r="22" spans="2:14" ht="18" customHeight="1">
      <c r="B22" s="90"/>
      <c r="C22" s="97" t="s">
        <v>65</v>
      </c>
      <c r="D22" s="32">
        <v>139</v>
      </c>
      <c r="E22" s="32">
        <v>263</v>
      </c>
      <c r="F22" s="32">
        <f t="shared" si="0"/>
        <v>402</v>
      </c>
      <c r="G22" s="94">
        <v>2</v>
      </c>
      <c r="H22" s="94">
        <v>21885</v>
      </c>
      <c r="I22" s="94">
        <v>5463</v>
      </c>
      <c r="J22" s="32">
        <f t="shared" si="1"/>
        <v>27348</v>
      </c>
      <c r="K22" s="94">
        <v>825</v>
      </c>
      <c r="L22" s="94">
        <v>107268</v>
      </c>
      <c r="M22" s="94">
        <v>39343</v>
      </c>
      <c r="N22" s="100">
        <v>15390</v>
      </c>
    </row>
    <row r="23" spans="2:14" ht="18" customHeight="1">
      <c r="B23" s="103" t="s">
        <v>105</v>
      </c>
      <c r="C23" s="97" t="s">
        <v>66</v>
      </c>
      <c r="D23" s="32">
        <v>201</v>
      </c>
      <c r="E23" s="32">
        <v>162</v>
      </c>
      <c r="F23" s="32">
        <f t="shared" si="0"/>
        <v>363</v>
      </c>
      <c r="G23" s="94">
        <v>0</v>
      </c>
      <c r="H23" s="94">
        <v>23372</v>
      </c>
      <c r="I23" s="94">
        <v>5503</v>
      </c>
      <c r="J23" s="32">
        <f t="shared" si="1"/>
        <v>28875</v>
      </c>
      <c r="K23" s="94">
        <v>784</v>
      </c>
      <c r="L23" s="94">
        <v>112720</v>
      </c>
      <c r="M23" s="94">
        <v>38765</v>
      </c>
      <c r="N23" s="100">
        <v>16701</v>
      </c>
    </row>
    <row r="24" spans="2:14" ht="18" customHeight="1">
      <c r="B24" s="90"/>
      <c r="C24" s="97" t="s">
        <v>67</v>
      </c>
      <c r="D24" s="32">
        <v>190</v>
      </c>
      <c r="E24" s="32">
        <v>135</v>
      </c>
      <c r="F24" s="32">
        <f t="shared" si="0"/>
        <v>325</v>
      </c>
      <c r="G24" s="94">
        <v>1</v>
      </c>
      <c r="H24" s="94">
        <v>21071</v>
      </c>
      <c r="I24" s="94">
        <v>5182</v>
      </c>
      <c r="J24" s="32">
        <f t="shared" si="1"/>
        <v>26253</v>
      </c>
      <c r="K24" s="94">
        <v>679</v>
      </c>
      <c r="L24" s="94">
        <v>102237</v>
      </c>
      <c r="M24" s="94">
        <v>35178</v>
      </c>
      <c r="N24" s="100">
        <v>15154</v>
      </c>
    </row>
    <row r="25" spans="2:14" ht="18" customHeight="1">
      <c r="B25" s="104"/>
      <c r="C25" s="105" t="s">
        <v>68</v>
      </c>
      <c r="D25" s="106">
        <v>229</v>
      </c>
      <c r="E25" s="106">
        <v>194</v>
      </c>
      <c r="F25" s="106">
        <f t="shared" si="0"/>
        <v>423</v>
      </c>
      <c r="G25" s="107">
        <v>1</v>
      </c>
      <c r="H25" s="107">
        <v>25420</v>
      </c>
      <c r="I25" s="107">
        <v>6714</v>
      </c>
      <c r="J25" s="106">
        <f t="shared" si="1"/>
        <v>32134</v>
      </c>
      <c r="K25" s="107">
        <v>811</v>
      </c>
      <c r="L25" s="107">
        <v>124538</v>
      </c>
      <c r="M25" s="107">
        <v>44391</v>
      </c>
      <c r="N25" s="108">
        <v>16266</v>
      </c>
    </row>
    <row r="26" spans="2:14" ht="18" customHeight="1">
      <c r="B26" s="179" t="s">
        <v>85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2:3" ht="16.5" customHeight="1">
      <c r="B27" s="46" t="s">
        <v>100</v>
      </c>
      <c r="C27" s="46"/>
    </row>
    <row r="28" spans="2:14" ht="16.5" customHeight="1">
      <c r="B28" s="109" t="s">
        <v>89</v>
      </c>
      <c r="C28" s="110"/>
      <c r="D28" s="109"/>
      <c r="E28" s="111"/>
      <c r="F28" s="111"/>
      <c r="G28" s="111"/>
      <c r="H28" s="111"/>
      <c r="I28" s="111"/>
      <c r="J28" s="111"/>
      <c r="K28" s="111"/>
      <c r="L28" s="111"/>
      <c r="M28" s="111"/>
      <c r="N28" s="84"/>
    </row>
    <row r="29" spans="2:14" ht="16.5" customHeight="1">
      <c r="B29" s="109"/>
      <c r="C29" s="110"/>
      <c r="D29" s="109"/>
      <c r="E29" s="111"/>
      <c r="F29" s="111"/>
      <c r="G29" s="111"/>
      <c r="H29" s="111"/>
      <c r="I29" s="111"/>
      <c r="J29" s="111"/>
      <c r="K29" s="111"/>
      <c r="L29" s="111"/>
      <c r="M29" s="111"/>
      <c r="N29" s="32"/>
    </row>
    <row r="30" spans="4:14" ht="15.75">
      <c r="D30" s="38"/>
      <c r="E30" s="38"/>
      <c r="F30" s="38"/>
      <c r="G30" s="38"/>
      <c r="H30" s="38"/>
      <c r="I30" s="38"/>
      <c r="K30" s="38"/>
      <c r="M30" s="38"/>
      <c r="N30" s="38"/>
    </row>
    <row r="31" spans="10:14" ht="15.75">
      <c r="J31" s="38"/>
      <c r="K31" s="38"/>
      <c r="L31" s="38"/>
      <c r="M31" s="38"/>
      <c r="N31" s="38"/>
    </row>
    <row r="32" ht="15.75">
      <c r="L32" s="38"/>
    </row>
    <row r="40" ht="15.75">
      <c r="P40" s="46" t="s">
        <v>122</v>
      </c>
    </row>
  </sheetData>
  <sheetProtection/>
  <mergeCells count="22">
    <mergeCell ref="D4:F4"/>
    <mergeCell ref="B8:C8"/>
    <mergeCell ref="L3:M3"/>
    <mergeCell ref="M4:M5"/>
    <mergeCell ref="N3:N5"/>
    <mergeCell ref="B12:C12"/>
    <mergeCell ref="B9:C9"/>
    <mergeCell ref="M2:N2"/>
    <mergeCell ref="B3:B5"/>
    <mergeCell ref="C3:C5"/>
    <mergeCell ref="D3:G3"/>
    <mergeCell ref="H3:J3"/>
    <mergeCell ref="B10:C10"/>
    <mergeCell ref="B7:C7"/>
    <mergeCell ref="B26:N26"/>
    <mergeCell ref="H4:H5"/>
    <mergeCell ref="I4:I5"/>
    <mergeCell ref="J4:J5"/>
    <mergeCell ref="L4:L5"/>
    <mergeCell ref="B11:C11"/>
    <mergeCell ref="G4:G5"/>
    <mergeCell ref="K3:K5"/>
  </mergeCells>
  <printOptions/>
  <pageMargins left="0.49" right="0.23" top="0.78" bottom="0.984251968503937" header="0.5118110236220472" footer="0.5118110236220472"/>
  <pageSetup cellComments="asDisplayed"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2020-04-22T02:40:48Z</cp:lastPrinted>
  <dcterms:created xsi:type="dcterms:W3CDTF">2007-06-01T09:40:07Z</dcterms:created>
  <dcterms:modified xsi:type="dcterms:W3CDTF">2020-04-22T02:40:55Z</dcterms:modified>
  <cp:category/>
  <cp:version/>
  <cp:contentType/>
  <cp:contentStatus/>
</cp:coreProperties>
</file>