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945" activeTab="0"/>
  </bookViews>
  <sheets>
    <sheet name="予算（一般会計）" sheetId="1" r:id="rId1"/>
    <sheet name="決算(一般会計)" sheetId="2" r:id="rId2"/>
    <sheet name="予算（その他）" sheetId="3" r:id="rId3"/>
  </sheets>
  <externalReferences>
    <externalReference r:id="rId6"/>
    <externalReference r:id="rId7"/>
    <externalReference r:id="rId8"/>
  </externalReferences>
  <definedNames>
    <definedName name="_xlnm.Print_Area" localSheetId="1">'決算(一般会計)'!$A$1:$Q$52</definedName>
    <definedName name="_xlnm.Print_Area" localSheetId="0">'予算（一般会計）'!$A$1:$K$49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6" authorId="0">
      <text>
        <r>
          <rPr>
            <b/>
            <sz val="9"/>
            <rFont val="ＭＳ Ｐゴシック"/>
            <family val="3"/>
          </rPr>
          <t>文言を追加しました。</t>
        </r>
      </text>
    </comment>
  </commentList>
</comments>
</file>

<file path=xl/sharedStrings.xml><?xml version="1.0" encoding="utf-8"?>
<sst xmlns="http://schemas.openxmlformats.org/spreadsheetml/2006/main" count="186" uniqueCount="90">
  <si>
    <t>決算の推移</t>
  </si>
  <si>
    <t>科目</t>
  </si>
  <si>
    <t>金額</t>
  </si>
  <si>
    <t>指数</t>
  </si>
  <si>
    <t>千円</t>
  </si>
  <si>
    <t>〔歳入〕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</si>
  <si>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</si>
  <si>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</si>
  <si>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</si>
  <si>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</si>
  <si>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</si>
  <si>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</si>
  <si>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ｺﾞﾙﾌ場利用税交付金</t>
  </si>
  <si>
    <t>自動車取得税交付金</t>
  </si>
  <si>
    <t>国提交付金</t>
  </si>
  <si>
    <t>地方特例交付金</t>
  </si>
  <si>
    <t>地方交付税</t>
  </si>
  <si>
    <t>交通安全交付金</t>
  </si>
  <si>
    <t>分担金及び負担金</t>
  </si>
  <si>
    <t>使用料及び手数料</t>
  </si>
  <si>
    <t>国庫支出金</t>
  </si>
  <si>
    <t>府支出金</t>
  </si>
  <si>
    <t>財産収入</t>
  </si>
  <si>
    <t>寄附金</t>
  </si>
  <si>
    <t>繰入金</t>
  </si>
  <si>
    <t>諸収入</t>
  </si>
  <si>
    <t>市債</t>
  </si>
  <si>
    <t>繰越金</t>
  </si>
  <si>
    <t>歳入合計</t>
  </si>
  <si>
    <t>〔歳出〕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</si>
  <si>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</si>
  <si>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</si>
  <si>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</si>
  <si>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</si>
  <si>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</si>
  <si>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</si>
  <si>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</si>
  <si>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</si>
  <si>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</si>
  <si>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</si>
  <si>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</si>
  <si>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</si>
  <si>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</si>
  <si>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歳出合計</t>
  </si>
  <si>
    <t>資料：財政課</t>
  </si>
  <si>
    <t>一般会計 （歳　入）</t>
  </si>
  <si>
    <t>一般会計 （歳　出）</t>
  </si>
  <si>
    <t>公共用地先行取得事業特別会計</t>
  </si>
  <si>
    <t>介護保険事業特別会計</t>
  </si>
  <si>
    <t>後期高齢者医療事業特別会計</t>
  </si>
  <si>
    <t>一般会計</t>
  </si>
  <si>
    <t>当初予算</t>
  </si>
  <si>
    <t>対前年度比</t>
  </si>
  <si>
    <t>構成比</t>
  </si>
  <si>
    <t>市民１人
当たり</t>
  </si>
  <si>
    <t>％</t>
  </si>
  <si>
    <t>配当割交付金</t>
  </si>
  <si>
    <t>ゴルフ場利用税交付金</t>
  </si>
  <si>
    <t>国提交付金</t>
  </si>
  <si>
    <t>地方交付税</t>
  </si>
  <si>
    <t>交通安全交付金</t>
  </si>
  <si>
    <t>〔歳出〕</t>
  </si>
  <si>
    <t>議会費</t>
  </si>
  <si>
    <t>農林水産業費</t>
  </si>
  <si>
    <t>歳出合計</t>
  </si>
  <si>
    <t>用語の説明：国提交付金＝国有提供施設等所在市町村助成交付金の省略</t>
  </si>
  <si>
    <t>国民健康保険事業特別会計</t>
  </si>
  <si>
    <t>浄化槽事業特別会計</t>
  </si>
  <si>
    <t>他の特別会計</t>
  </si>
  <si>
    <t>☆1</t>
  </si>
  <si>
    <t>☆2</t>
  </si>
  <si>
    <t>（注）☆1  国有提供施設等所在市町村助成交付金の略</t>
  </si>
  <si>
    <t xml:space="preserve">         ☆2  交通安全対策特別交付金の略</t>
  </si>
  <si>
    <t>資料：財政課</t>
  </si>
  <si>
    <t>平成27年度</t>
  </si>
  <si>
    <t xml:space="preserve">     交通安全交付金＝交通安全対策特別交付金の略称</t>
  </si>
  <si>
    <t>平成28年度</t>
  </si>
  <si>
    <t>平成24年度</t>
  </si>
  <si>
    <t>平成25年度</t>
  </si>
  <si>
    <t>平成26年度</t>
  </si>
  <si>
    <t>平成29年度</t>
  </si>
  <si>
    <t>平成30年度</t>
  </si>
  <si>
    <t xml:space="preserve"> (平成31年度)</t>
  </si>
  <si>
    <t>(指数：平成30年度＝100）</t>
  </si>
  <si>
    <t>環境性能割交付金</t>
  </si>
  <si>
    <t>皆増</t>
  </si>
  <si>
    <t>-</t>
  </si>
  <si>
    <t>令　 和　 元　　年　　度</t>
  </si>
  <si>
    <t>（注）市民一人当たりの予算額の算定に用いた人口は、各年度の前年度末現在の住民基本台帳登録人口（外国人を含む。）である。</t>
  </si>
  <si>
    <t>平成31年3月末人口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</si>
</sst>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"/>
    <numFmt numFmtId="177" formatCode="#,##0.0"/>
    <numFmt numFmtId="178" formatCode="#,##0_ "/>
    <numFmt numFmtId="179" formatCode="[=0]&quot;-&quot;;#,##0"/>
    <numFmt numFmtId="180" formatCode="0.0_ "/>
    <numFmt numFmtId="181" formatCode="0.0_);[Red]\(0.0\)"/>
    <numFmt numFmtId="182" formatCode="0.0"/>
    <numFmt numFmtId="183" formatCode="#,##0.0;[Red]\-#,##0.0"/>
    <numFmt numFmtId="184" formatCode="#,##0.0_);[Red]\(#,##0.0\)"/>
    <numFmt numFmtId="185" formatCode="0.00_);[Red]\(0.00\)"/>
    <numFmt numFmtId="186" formatCode="0.000_);[Red]\(0.000\)"/>
    <numFmt numFmtId="187" formatCode="0.00000_);[Red]\(0.00000\)"/>
    <numFmt numFmtId="188" formatCode="#,##0.000_);[Red]\(#,##0.000\)"/>
    <numFmt numFmtId="189" formatCode="0.000_ "/>
    <numFmt numFmtId="190" formatCode="0.00_ "/>
    <numFmt numFmtId="191" formatCode="0_);[Red]\(0\)"/>
    <numFmt numFmtId="192" formatCode="#,##0_);[Red]\(#,##0\)"/>
    <numFmt numFmtId="193" formatCode="0.0%"/>
    <numFmt numFmtId="194" formatCode="0.0000_);[Red]\(0.0000\)"/>
    <numFmt numFmtId="195" formatCode="[&lt;=999]000;[&lt;=99999]000\-00;000\-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_ "/>
    <numFmt numFmtId="204" formatCode="0_ "/>
    <numFmt numFmtId="205" formatCode="0;[Red]0"/>
    <numFmt numFmtId="206" formatCode="0.0;[Red]0.0"/>
    <numFmt numFmtId="207" formatCode="#,##0.000"/>
    <numFmt numFmtId="208" formatCode="#,##0;&quot;△ &quot;#,##0"/>
    <numFmt numFmtId="209" formatCode="\(#,###.0\)"/>
    <numFmt numFmtId="210" formatCode="\(###.#\)"/>
    <numFmt numFmtId="211" formatCode="0.0_);\(0.0\)"/>
    <numFmt numFmtId="212" formatCode="\(0\)"/>
    <numFmt numFmtId="213" formatCode="0_);\(0\)"/>
    <numFmt numFmtId="214" formatCode="0.0_ ;[Red]\-0.0\ "/>
  </numFmts>
  <fonts count="3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b/>
      <sz val="11"/>
      <name val="Meiryo UI"/>
      <family val="3"/>
    </font>
    <font>
      <sz val="6.3"/>
      <name val="ＭＳ 明朝"/>
      <family val="1"/>
    </font>
    <font>
      <b/>
      <sz val="9"/>
      <name val="ＭＳ Ｐゴシック"/>
      <family val="3"/>
    </font>
    <font>
      <sz val="16"/>
      <color indexed="8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1" fillId="0" borderId="0" xfId="72" applyFont="1" applyFill="1" applyAlignment="1">
      <alignment vertical="center"/>
      <protection/>
    </xf>
    <xf numFmtId="0" fontId="22" fillId="0" borderId="0" xfId="72" applyFont="1" applyFill="1" applyAlignment="1">
      <alignment vertical="center"/>
      <protection/>
    </xf>
    <xf numFmtId="0" fontId="23" fillId="0" borderId="0" xfId="72" applyFont="1" applyFill="1" applyAlignment="1">
      <alignment vertical="center"/>
      <protection/>
    </xf>
    <xf numFmtId="0" fontId="22" fillId="0" borderId="0" xfId="0" applyFont="1" applyFill="1" applyAlignment="1">
      <alignment vertical="center"/>
    </xf>
    <xf numFmtId="0" fontId="24" fillId="0" borderId="0" xfId="72" applyFont="1" applyFill="1" applyAlignment="1">
      <alignment vertical="center"/>
      <protection/>
    </xf>
    <xf numFmtId="0" fontId="25" fillId="0" borderId="0" xfId="72" applyFont="1" applyFill="1" applyAlignment="1">
      <alignment vertical="center"/>
      <protection/>
    </xf>
    <xf numFmtId="3" fontId="25" fillId="0" borderId="0" xfId="72" applyNumberFormat="1" applyFont="1" applyFill="1" applyAlignment="1">
      <alignment vertical="center"/>
      <protection/>
    </xf>
    <xf numFmtId="178" fontId="25" fillId="0" borderId="0" xfId="72" applyNumberFormat="1" applyFont="1" applyFill="1" applyAlignment="1">
      <alignment horizontal="right" vertical="center"/>
      <protection/>
    </xf>
    <xf numFmtId="0" fontId="25" fillId="0" borderId="0" xfId="72" applyFont="1" applyFill="1" applyAlignment="1">
      <alignment horizontal="left" vertical="center"/>
      <protection/>
    </xf>
    <xf numFmtId="0" fontId="26" fillId="0" borderId="0" xfId="72" applyFont="1" applyFill="1" applyAlignment="1">
      <alignment horizontal="left" vertical="center"/>
      <protection/>
    </xf>
    <xf numFmtId="0" fontId="24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horizontal="distributed" vertical="center"/>
      <protection/>
    </xf>
    <xf numFmtId="0" fontId="22" fillId="0" borderId="0" xfId="73" applyFont="1" applyFill="1" applyAlignment="1">
      <alignment vertical="center"/>
      <protection/>
    </xf>
    <xf numFmtId="0" fontId="22" fillId="0" borderId="0" xfId="73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/>
    </xf>
    <xf numFmtId="0" fontId="27" fillId="0" borderId="0" xfId="73" applyFont="1" applyFill="1" applyBorder="1" applyAlignment="1">
      <alignment vertical="center"/>
      <protection/>
    </xf>
    <xf numFmtId="0" fontId="26" fillId="0" borderId="0" xfId="73" applyFont="1" applyFill="1" applyBorder="1" applyAlignment="1">
      <alignment horizontal="distributed" vertical="center"/>
      <protection/>
    </xf>
    <xf numFmtId="0" fontId="22" fillId="0" borderId="0" xfId="0" applyFont="1" applyFill="1" applyBorder="1" applyAlignment="1">
      <alignment horizontal="right" vertical="center"/>
    </xf>
    <xf numFmtId="0" fontId="25" fillId="0" borderId="10" xfId="73" applyFont="1" applyFill="1" applyBorder="1" applyAlignment="1">
      <alignment vertical="center"/>
      <protection/>
    </xf>
    <xf numFmtId="0" fontId="22" fillId="0" borderId="11" xfId="73" applyFont="1" applyFill="1" applyBorder="1" applyAlignment="1">
      <alignment horizontal="distributed" vertical="center"/>
      <protection/>
    </xf>
    <xf numFmtId="0" fontId="25" fillId="0" borderId="12" xfId="73" applyFont="1" applyFill="1" applyBorder="1" applyAlignment="1">
      <alignment vertical="center"/>
      <protection/>
    </xf>
    <xf numFmtId="0" fontId="22" fillId="0" borderId="13" xfId="73" applyFont="1" applyFill="1" applyBorder="1" applyAlignment="1">
      <alignment horizontal="distributed" vertical="center"/>
      <protection/>
    </xf>
    <xf numFmtId="0" fontId="22" fillId="0" borderId="0" xfId="0" applyFont="1" applyFill="1" applyBorder="1" applyAlignment="1">
      <alignment horizontal="center" vertical="center"/>
    </xf>
    <xf numFmtId="0" fontId="25" fillId="0" borderId="14" xfId="73" applyFont="1" applyFill="1" applyBorder="1" applyAlignment="1">
      <alignment vertical="center"/>
      <protection/>
    </xf>
    <xf numFmtId="0" fontId="22" fillId="0" borderId="15" xfId="73" applyFont="1" applyFill="1" applyBorder="1" applyAlignment="1">
      <alignment horizontal="distributed" vertical="center"/>
      <protection/>
    </xf>
    <xf numFmtId="0" fontId="25" fillId="0" borderId="16" xfId="73" applyFont="1" applyFill="1" applyBorder="1" applyAlignment="1">
      <alignment vertical="center"/>
      <protection/>
    </xf>
    <xf numFmtId="0" fontId="22" fillId="0" borderId="17" xfId="73" applyFont="1" applyFill="1" applyBorder="1" applyAlignment="1">
      <alignment horizontal="distributed" vertical="center"/>
      <protection/>
    </xf>
    <xf numFmtId="0" fontId="22" fillId="0" borderId="0" xfId="0" applyFont="1" applyFill="1" applyBorder="1" applyAlignment="1">
      <alignment horizontal="distributed" vertical="center"/>
    </xf>
    <xf numFmtId="0" fontId="22" fillId="0" borderId="10" xfId="73" applyFont="1" applyFill="1" applyBorder="1" applyAlignment="1">
      <alignment vertical="center"/>
      <protection/>
    </xf>
    <xf numFmtId="0" fontId="25" fillId="0" borderId="11" xfId="73" applyFont="1" applyFill="1" applyBorder="1" applyAlignment="1">
      <alignment horizontal="distributed" vertical="center"/>
      <protection/>
    </xf>
    <xf numFmtId="0" fontId="26" fillId="0" borderId="0" xfId="73" applyFont="1" applyFill="1" applyAlignment="1">
      <alignment horizontal="right" vertical="center"/>
      <protection/>
    </xf>
    <xf numFmtId="0" fontId="26" fillId="0" borderId="0" xfId="73" applyFont="1" applyFill="1" applyAlignment="1">
      <alignment vertical="center"/>
      <protection/>
    </xf>
    <xf numFmtId="0" fontId="26" fillId="0" borderId="0" xfId="73" applyFont="1" applyFill="1" applyBorder="1" applyAlignment="1">
      <alignment vertical="center"/>
      <protection/>
    </xf>
    <xf numFmtId="0" fontId="26" fillId="0" borderId="12" xfId="73" applyFont="1" applyFill="1" applyBorder="1" applyAlignment="1">
      <alignment vertical="center"/>
      <protection/>
    </xf>
    <xf numFmtId="179" fontId="22" fillId="0" borderId="0" xfId="0" applyNumberFormat="1" applyFont="1" applyFill="1" applyBorder="1" applyAlignment="1">
      <alignment vertical="center"/>
    </xf>
    <xf numFmtId="191" fontId="22" fillId="0" borderId="0" xfId="0" applyNumberFormat="1" applyFont="1" applyFill="1" applyBorder="1" applyAlignment="1">
      <alignment vertical="center"/>
    </xf>
    <xf numFmtId="0" fontId="22" fillId="0" borderId="18" xfId="73" applyFont="1" applyFill="1" applyBorder="1" applyAlignment="1">
      <alignment vertical="center"/>
      <protection/>
    </xf>
    <xf numFmtId="0" fontId="22" fillId="0" borderId="0" xfId="73" applyFont="1" applyFill="1" applyBorder="1" applyAlignment="1">
      <alignment horizontal="distributed" vertical="center"/>
      <protection/>
    </xf>
    <xf numFmtId="0" fontId="25" fillId="0" borderId="19" xfId="73" applyFont="1" applyFill="1" applyBorder="1" applyAlignment="1">
      <alignment vertical="center"/>
      <protection/>
    </xf>
    <xf numFmtId="3" fontId="25" fillId="0" borderId="0" xfId="73" applyNumberFormat="1" applyFont="1" applyFill="1" applyAlignment="1">
      <alignment vertical="center" shrinkToFit="1"/>
      <protection/>
    </xf>
    <xf numFmtId="3" fontId="25" fillId="0" borderId="0" xfId="73" applyNumberFormat="1" applyFont="1" applyFill="1" applyBorder="1" applyAlignment="1">
      <alignment vertical="center" shrinkToFit="1"/>
      <protection/>
    </xf>
    <xf numFmtId="3" fontId="25" fillId="0" borderId="19" xfId="73" applyNumberFormat="1" applyFont="1" applyFill="1" applyBorder="1" applyAlignment="1">
      <alignment vertical="center" shrinkToFit="1"/>
      <protection/>
    </xf>
    <xf numFmtId="38" fontId="22" fillId="0" borderId="0" xfId="49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191" fontId="22" fillId="0" borderId="0" xfId="0" applyNumberFormat="1" applyFont="1" applyFill="1" applyBorder="1" applyAlignment="1">
      <alignment horizontal="right" vertical="center"/>
    </xf>
    <xf numFmtId="0" fontId="25" fillId="0" borderId="0" xfId="73" applyFont="1" applyFill="1" applyBorder="1" applyAlignment="1">
      <alignment horizontal="distributed" vertical="center"/>
      <protection/>
    </xf>
    <xf numFmtId="0" fontId="26" fillId="0" borderId="18" xfId="73" applyFont="1" applyFill="1" applyBorder="1" applyAlignment="1">
      <alignment horizontal="right" vertical="center"/>
      <protection/>
    </xf>
    <xf numFmtId="179" fontId="26" fillId="0" borderId="0" xfId="0" applyNumberFormat="1" applyFont="1" applyFill="1" applyBorder="1" applyAlignment="1">
      <alignment vertical="center"/>
    </xf>
    <xf numFmtId="179" fontId="26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38" fontId="26" fillId="0" borderId="0" xfId="49" applyFont="1" applyFill="1" applyAlignment="1">
      <alignment vertical="center"/>
    </xf>
    <xf numFmtId="180" fontId="22" fillId="0" borderId="0" xfId="0" applyNumberFormat="1" applyFont="1" applyFill="1" applyBorder="1" applyAlignment="1">
      <alignment vertical="center"/>
    </xf>
    <xf numFmtId="190" fontId="22" fillId="0" borderId="0" xfId="0" applyNumberFormat="1" applyFont="1" applyFill="1" applyAlignment="1">
      <alignment vertical="center"/>
    </xf>
    <xf numFmtId="0" fontId="22" fillId="0" borderId="14" xfId="73" applyFont="1" applyFill="1" applyBorder="1" applyAlignment="1">
      <alignment vertical="center"/>
      <protection/>
    </xf>
    <xf numFmtId="0" fontId="22" fillId="0" borderId="15" xfId="73" applyFont="1" applyFill="1" applyBorder="1" applyAlignment="1">
      <alignment horizontal="distributed" vertical="center"/>
      <protection/>
    </xf>
    <xf numFmtId="3" fontId="25" fillId="0" borderId="15" xfId="73" applyNumberFormat="1" applyFont="1" applyFill="1" applyBorder="1" applyAlignment="1">
      <alignment vertical="center" shrinkToFit="1"/>
      <protection/>
    </xf>
    <xf numFmtId="3" fontId="25" fillId="0" borderId="16" xfId="73" applyNumberFormat="1" applyFont="1" applyFill="1" applyBorder="1" applyAlignment="1">
      <alignment vertical="center" shrinkToFit="1"/>
      <protection/>
    </xf>
    <xf numFmtId="0" fontId="26" fillId="0" borderId="0" xfId="0" applyFont="1" applyFill="1" applyAlignment="1">
      <alignment horizontal="distributed" vertical="center"/>
    </xf>
    <xf numFmtId="0" fontId="22" fillId="0" borderId="0" xfId="73" applyFont="1" applyFill="1" applyBorder="1" applyAlignment="1">
      <alignment horizontal="left" vertical="center"/>
      <protection/>
    </xf>
    <xf numFmtId="180" fontId="26" fillId="0" borderId="0" xfId="0" applyNumberFormat="1" applyFont="1" applyFill="1" applyBorder="1" applyAlignment="1">
      <alignment vertical="center"/>
    </xf>
    <xf numFmtId="0" fontId="26" fillId="0" borderId="0" xfId="73" applyFont="1" applyFill="1" applyAlignment="1">
      <alignment horizontal="left" vertical="center"/>
      <protection/>
    </xf>
    <xf numFmtId="0" fontId="29" fillId="0" borderId="0" xfId="73" applyFont="1" applyFill="1" applyBorder="1" applyAlignment="1">
      <alignment vertical="center"/>
      <protection/>
    </xf>
    <xf numFmtId="0" fontId="29" fillId="0" borderId="0" xfId="0" applyFont="1" applyFill="1" applyAlignment="1">
      <alignment vertical="center"/>
    </xf>
    <xf numFmtId="0" fontId="22" fillId="0" borderId="12" xfId="73" applyFont="1" applyFill="1" applyBorder="1" applyAlignment="1">
      <alignment vertical="center"/>
      <protection/>
    </xf>
    <xf numFmtId="0" fontId="22" fillId="0" borderId="16" xfId="73" applyFont="1" applyFill="1" applyBorder="1" applyAlignment="1">
      <alignment vertical="center"/>
      <protection/>
    </xf>
    <xf numFmtId="0" fontId="22" fillId="0" borderId="19" xfId="73" applyFont="1" applyFill="1" applyBorder="1" applyAlignment="1">
      <alignment vertical="center"/>
      <protection/>
    </xf>
    <xf numFmtId="3" fontId="25" fillId="0" borderId="0" xfId="73" applyNumberFormat="1" applyFont="1" applyFill="1" applyBorder="1" applyAlignment="1">
      <alignment horizontal="right" vertical="center" shrinkToFit="1"/>
      <protection/>
    </xf>
    <xf numFmtId="3" fontId="25" fillId="0" borderId="19" xfId="73" applyNumberFormat="1" applyFont="1" applyFill="1" applyBorder="1" applyAlignment="1">
      <alignment horizontal="right" vertical="center" shrinkToFit="1"/>
      <protection/>
    </xf>
    <xf numFmtId="0" fontId="22" fillId="0" borderId="11" xfId="73" applyFont="1" applyFill="1" applyBorder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26" fillId="0" borderId="0" xfId="73" applyFont="1" applyFill="1" applyBorder="1" applyAlignment="1">
      <alignment horizontal="right" vertical="center"/>
      <protection/>
    </xf>
    <xf numFmtId="3" fontId="25" fillId="0" borderId="14" xfId="73" applyNumberFormat="1" applyFont="1" applyFill="1" applyBorder="1" applyAlignment="1">
      <alignment vertical="center" shrinkToFit="1"/>
      <protection/>
    </xf>
    <xf numFmtId="0" fontId="22" fillId="0" borderId="0" xfId="71" applyFont="1" applyFill="1">
      <alignment/>
      <protection/>
    </xf>
    <xf numFmtId="3" fontId="22" fillId="0" borderId="0" xfId="71" applyNumberFormat="1" applyFont="1" applyFill="1">
      <alignment/>
      <protection/>
    </xf>
    <xf numFmtId="0" fontId="22" fillId="0" borderId="0" xfId="71" applyFont="1" applyFill="1" applyBorder="1">
      <alignment/>
      <protection/>
    </xf>
    <xf numFmtId="0" fontId="25" fillId="0" borderId="0" xfId="71" applyFont="1" applyFill="1" applyBorder="1">
      <alignment/>
      <protection/>
    </xf>
    <xf numFmtId="3" fontId="22" fillId="0" borderId="0" xfId="71" applyNumberFormat="1" applyFont="1" applyFill="1" applyBorder="1">
      <alignment/>
      <protection/>
    </xf>
    <xf numFmtId="38" fontId="25" fillId="0" borderId="17" xfId="49" applyFont="1" applyFill="1" applyBorder="1" applyAlignment="1">
      <alignment horizontal="distributed" vertical="center" wrapText="1"/>
    </xf>
    <xf numFmtId="3" fontId="22" fillId="0" borderId="0" xfId="49" applyNumberFormat="1" applyFont="1" applyFill="1" applyBorder="1" applyAlignment="1">
      <alignment horizontal="right"/>
    </xf>
    <xf numFmtId="0" fontId="22" fillId="0" borderId="18" xfId="71" applyFont="1" applyFill="1" applyBorder="1">
      <alignment/>
      <protection/>
    </xf>
    <xf numFmtId="0" fontId="22" fillId="0" borderId="19" xfId="71" applyFont="1" applyFill="1" applyBorder="1">
      <alignment/>
      <protection/>
    </xf>
    <xf numFmtId="180" fontId="26" fillId="0" borderId="0" xfId="71" applyNumberFormat="1" applyFont="1" applyFill="1">
      <alignment/>
      <protection/>
    </xf>
    <xf numFmtId="177" fontId="22" fillId="0" borderId="0" xfId="71" applyNumberFormat="1" applyFont="1" applyFill="1">
      <alignment/>
      <protection/>
    </xf>
    <xf numFmtId="4" fontId="22" fillId="0" borderId="0" xfId="71" applyNumberFormat="1" applyFont="1" applyFill="1" applyBorder="1">
      <alignment/>
      <protection/>
    </xf>
    <xf numFmtId="0" fontId="22" fillId="0" borderId="14" xfId="71" applyFont="1" applyFill="1" applyBorder="1">
      <alignment/>
      <protection/>
    </xf>
    <xf numFmtId="0" fontId="22" fillId="0" borderId="16" xfId="71" applyFont="1" applyFill="1" applyBorder="1">
      <alignment/>
      <protection/>
    </xf>
    <xf numFmtId="177" fontId="22" fillId="0" borderId="0" xfId="71" applyNumberFormat="1" applyFont="1" applyFill="1" applyBorder="1">
      <alignment/>
      <protection/>
    </xf>
    <xf numFmtId="177" fontId="22" fillId="0" borderId="0" xfId="71" applyNumberFormat="1" applyFont="1" applyFill="1" applyBorder="1" applyAlignment="1">
      <alignment horizontal="right"/>
      <protection/>
    </xf>
    <xf numFmtId="3" fontId="22" fillId="0" borderId="15" xfId="71" applyNumberFormat="1" applyFont="1" applyFill="1" applyBorder="1">
      <alignment/>
      <protection/>
    </xf>
    <xf numFmtId="177" fontId="22" fillId="0" borderId="15" xfId="71" applyNumberFormat="1" applyFont="1" applyFill="1" applyBorder="1">
      <alignment/>
      <protection/>
    </xf>
    <xf numFmtId="3" fontId="25" fillId="0" borderId="0" xfId="73" applyNumberFormat="1" applyFont="1" applyFill="1" applyAlignment="1">
      <alignment horizontal="right" vertical="center" shrinkToFit="1"/>
      <protection/>
    </xf>
    <xf numFmtId="0" fontId="26" fillId="0" borderId="11" xfId="73" applyFont="1" applyFill="1" applyBorder="1" applyAlignment="1">
      <alignment vertical="center"/>
      <protection/>
    </xf>
    <xf numFmtId="0" fontId="26" fillId="0" borderId="11" xfId="73" applyFont="1" applyFill="1" applyBorder="1" applyAlignment="1">
      <alignment horizontal="right" vertical="center"/>
      <protection/>
    </xf>
    <xf numFmtId="0" fontId="27" fillId="0" borderId="0" xfId="71" applyFont="1">
      <alignment/>
      <protection/>
    </xf>
    <xf numFmtId="0" fontId="22" fillId="0" borderId="0" xfId="71" applyFont="1">
      <alignment/>
      <protection/>
    </xf>
    <xf numFmtId="3" fontId="22" fillId="0" borderId="0" xfId="71" applyNumberFormat="1" applyFont="1">
      <alignment/>
      <protection/>
    </xf>
    <xf numFmtId="0" fontId="22" fillId="0" borderId="0" xfId="71" applyFont="1" applyBorder="1">
      <alignment/>
      <protection/>
    </xf>
    <xf numFmtId="3" fontId="22" fillId="0" borderId="0" xfId="71" applyNumberFormat="1" applyFont="1" applyAlignment="1">
      <alignment horizontal="right" shrinkToFit="1"/>
      <protection/>
    </xf>
    <xf numFmtId="38" fontId="22" fillId="0" borderId="0" xfId="49" applyFont="1" applyAlignment="1">
      <alignment shrinkToFit="1"/>
    </xf>
    <xf numFmtId="3" fontId="22" fillId="0" borderId="19" xfId="49" applyNumberFormat="1" applyFont="1" applyFill="1" applyBorder="1" applyAlignment="1">
      <alignment horizontal="right"/>
    </xf>
    <xf numFmtId="0" fontId="22" fillId="0" borderId="0" xfId="71" applyFont="1" applyFill="1" applyBorder="1" applyAlignment="1">
      <alignment horizontal="distributed" vertical="center"/>
      <protection/>
    </xf>
    <xf numFmtId="0" fontId="25" fillId="0" borderId="15" xfId="71" applyFont="1" applyFill="1" applyBorder="1" applyAlignment="1">
      <alignment horizontal="distributed" vertical="center"/>
      <protection/>
    </xf>
    <xf numFmtId="38" fontId="22" fillId="0" borderId="0" xfId="49" applyFont="1" applyFill="1" applyBorder="1" applyAlignment="1">
      <alignment vertical="distributed" wrapText="1"/>
    </xf>
    <xf numFmtId="0" fontId="22" fillId="0" borderId="0" xfId="71" applyFont="1" applyAlignment="1">
      <alignment horizontal="left" shrinkToFit="1"/>
      <protection/>
    </xf>
    <xf numFmtId="0" fontId="25" fillId="0" borderId="0" xfId="71" applyFont="1" applyFill="1" applyBorder="1" applyAlignment="1">
      <alignment horizontal="distributed" vertical="center"/>
      <protection/>
    </xf>
    <xf numFmtId="0" fontId="30" fillId="0" borderId="18" xfId="71" applyFont="1" applyFill="1" applyBorder="1" applyAlignment="1">
      <alignment horizontal="distributed" vertical="center"/>
      <protection/>
    </xf>
    <xf numFmtId="0" fontId="30" fillId="0" borderId="0" xfId="71" applyFont="1" applyFill="1" applyBorder="1" applyAlignment="1">
      <alignment horizontal="distributed" vertical="center"/>
      <protection/>
    </xf>
    <xf numFmtId="0" fontId="22" fillId="0" borderId="19" xfId="71" applyFont="1" applyFill="1" applyBorder="1" applyAlignment="1">
      <alignment horizontal="distributed" vertical="center"/>
      <protection/>
    </xf>
    <xf numFmtId="0" fontId="28" fillId="0" borderId="0" xfId="71" applyFont="1" applyFill="1" applyBorder="1" applyAlignment="1">
      <alignment horizontal="distributed" vertical="center"/>
      <protection/>
    </xf>
    <xf numFmtId="38" fontId="22" fillId="0" borderId="17" xfId="49" applyFont="1" applyFill="1" applyBorder="1" applyAlignment="1">
      <alignment horizontal="center" vertical="center" wrapText="1"/>
    </xf>
    <xf numFmtId="0" fontId="30" fillId="0" borderId="10" xfId="71" applyFont="1" applyFill="1" applyBorder="1" applyAlignment="1">
      <alignment horizontal="distributed" vertical="center"/>
      <protection/>
    </xf>
    <xf numFmtId="0" fontId="30" fillId="0" borderId="11" xfId="71" applyFont="1" applyFill="1" applyBorder="1" applyAlignment="1">
      <alignment horizontal="distributed" vertical="center"/>
      <protection/>
    </xf>
    <xf numFmtId="0" fontId="30" fillId="0" borderId="12" xfId="71" applyFont="1" applyFill="1" applyBorder="1" applyAlignment="1">
      <alignment horizontal="distributed" vertical="center"/>
      <protection/>
    </xf>
    <xf numFmtId="0" fontId="25" fillId="0" borderId="20" xfId="71" applyFont="1" applyFill="1" applyBorder="1" applyAlignment="1">
      <alignment horizontal="distributed" vertical="center"/>
      <protection/>
    </xf>
    <xf numFmtId="0" fontId="25" fillId="0" borderId="21" xfId="71" applyFont="1" applyFill="1" applyBorder="1" applyAlignment="1">
      <alignment horizontal="distributed" vertical="center"/>
      <protection/>
    </xf>
    <xf numFmtId="0" fontId="25" fillId="0" borderId="22" xfId="71" applyFont="1" applyFill="1" applyBorder="1" applyAlignment="1">
      <alignment horizontal="distributed" vertical="center"/>
      <protection/>
    </xf>
    <xf numFmtId="38" fontId="25" fillId="0" borderId="17" xfId="49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23" xfId="73" applyFont="1" applyFill="1" applyBorder="1" applyAlignment="1">
      <alignment horizontal="distributed" vertical="center"/>
      <protection/>
    </xf>
    <xf numFmtId="0" fontId="22" fillId="0" borderId="13" xfId="73" applyFont="1" applyFill="1" applyBorder="1" applyAlignment="1">
      <alignment horizontal="distributed" vertical="center"/>
      <protection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178" fontId="25" fillId="0" borderId="0" xfId="72" applyNumberFormat="1" applyFont="1" applyFill="1" applyAlignment="1">
      <alignment horizontal="right" vertical="center"/>
      <protection/>
    </xf>
    <xf numFmtId="178" fontId="22" fillId="0" borderId="0" xfId="72" applyNumberFormat="1" applyFont="1" applyFill="1" applyAlignment="1">
      <alignment horizontal="right" vertical="center"/>
      <protection/>
    </xf>
    <xf numFmtId="3" fontId="22" fillId="0" borderId="19" xfId="71" applyNumberFormat="1" applyFont="1" applyFill="1" applyBorder="1">
      <alignment/>
      <protection/>
    </xf>
    <xf numFmtId="3" fontId="22" fillId="0" borderId="16" xfId="71" applyNumberFormat="1" applyFont="1" applyFill="1" applyBorder="1">
      <alignment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0118-0119予算（一般会計）" xfId="71"/>
    <cellStyle name="標準_0120予算（その他）" xfId="72"/>
    <cellStyle name="標準_0121-0123決算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95250</xdr:colOff>
      <xdr:row>1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9525"/>
          <a:ext cx="68580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予算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-1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コメント"/>
      <sheetName val="11"/>
      <sheetName val="17-2"/>
      <sheetName val="2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="85" zoomScaleSheetLayoutView="85" workbookViewId="0" topLeftCell="A1">
      <selection activeCell="A4" sqref="A4:E6"/>
    </sheetView>
  </sheetViews>
  <sheetFormatPr defaultColWidth="9.00390625" defaultRowHeight="13.5"/>
  <cols>
    <col min="1" max="1" width="2.625" style="96" customWidth="1"/>
    <col min="2" max="2" width="5.625" style="96" customWidth="1"/>
    <col min="3" max="3" width="2.625" style="96" customWidth="1"/>
    <col min="4" max="4" width="11.25390625" style="96" customWidth="1"/>
    <col min="5" max="5" width="2.625" style="96" customWidth="1"/>
    <col min="6" max="6" width="13.125" style="97" customWidth="1"/>
    <col min="7" max="8" width="14.25390625" style="97" customWidth="1"/>
    <col min="9" max="9" width="14.875" style="97" customWidth="1"/>
    <col min="10" max="10" width="15.25390625" style="97" customWidth="1"/>
    <col min="11" max="11" width="9.00390625" style="98" customWidth="1"/>
    <col min="12" max="16384" width="9.00390625" style="96" customWidth="1"/>
  </cols>
  <sheetData>
    <row r="1" ht="19.5">
      <c r="A1" s="95"/>
    </row>
    <row r="2" spans="1:18" ht="7.5" customHeight="1">
      <c r="A2" s="74"/>
      <c r="B2" s="74"/>
      <c r="C2" s="74"/>
      <c r="D2" s="74"/>
      <c r="E2" s="74"/>
      <c r="F2" s="75"/>
      <c r="G2" s="75"/>
      <c r="H2" s="75"/>
      <c r="I2" s="75"/>
      <c r="J2" s="75"/>
      <c r="K2" s="76"/>
      <c r="L2" s="74"/>
      <c r="M2" s="74"/>
      <c r="N2" s="74"/>
      <c r="O2" s="74"/>
      <c r="P2" s="74"/>
      <c r="Q2" s="74"/>
      <c r="R2" s="74"/>
    </row>
    <row r="3" spans="1:18" ht="16.5">
      <c r="A3" s="77" t="s">
        <v>50</v>
      </c>
      <c r="B3" s="76"/>
      <c r="C3" s="76"/>
      <c r="D3" s="76"/>
      <c r="E3" s="76"/>
      <c r="F3" s="78"/>
      <c r="G3" s="78"/>
      <c r="H3" s="78"/>
      <c r="I3" s="78"/>
      <c r="J3" s="78"/>
      <c r="K3" s="76"/>
      <c r="L3" s="74"/>
      <c r="M3" s="74"/>
      <c r="N3" s="74"/>
      <c r="O3" s="74"/>
      <c r="P3" s="74"/>
      <c r="Q3" s="74"/>
      <c r="R3" s="74"/>
    </row>
    <row r="4" spans="1:18" ht="18.75" customHeight="1">
      <c r="A4" s="115" t="s">
        <v>1</v>
      </c>
      <c r="B4" s="115"/>
      <c r="C4" s="115"/>
      <c r="D4" s="115"/>
      <c r="E4" s="115"/>
      <c r="F4" s="118" t="s">
        <v>87</v>
      </c>
      <c r="G4" s="118"/>
      <c r="H4" s="118"/>
      <c r="I4" s="118"/>
      <c r="J4" s="79" t="s">
        <v>81</v>
      </c>
      <c r="K4" s="76"/>
      <c r="L4" s="74"/>
      <c r="M4" s="74"/>
      <c r="N4" s="74"/>
      <c r="O4" s="74"/>
      <c r="P4" s="74"/>
      <c r="Q4" s="74"/>
      <c r="R4" s="74"/>
    </row>
    <row r="5" spans="1:18" ht="13.5" customHeight="1">
      <c r="A5" s="116"/>
      <c r="B5" s="116"/>
      <c r="C5" s="116"/>
      <c r="D5" s="116"/>
      <c r="E5" s="116"/>
      <c r="F5" s="111" t="s">
        <v>51</v>
      </c>
      <c r="G5" s="111" t="s">
        <v>52</v>
      </c>
      <c r="H5" s="111" t="s">
        <v>53</v>
      </c>
      <c r="I5" s="111" t="s">
        <v>54</v>
      </c>
      <c r="J5" s="111" t="s">
        <v>51</v>
      </c>
      <c r="K5" s="76"/>
      <c r="L5" s="74"/>
      <c r="M5" s="74"/>
      <c r="N5" s="74"/>
      <c r="O5" s="74"/>
      <c r="P5" s="74"/>
      <c r="Q5" s="74"/>
      <c r="R5" s="74"/>
    </row>
    <row r="6" spans="1:18" ht="18.75" customHeight="1">
      <c r="A6" s="117"/>
      <c r="B6" s="117"/>
      <c r="C6" s="117"/>
      <c r="D6" s="117"/>
      <c r="E6" s="117"/>
      <c r="F6" s="111"/>
      <c r="G6" s="111"/>
      <c r="H6" s="111"/>
      <c r="I6" s="111"/>
      <c r="J6" s="111"/>
      <c r="K6" s="76"/>
      <c r="L6" s="74"/>
      <c r="M6" s="74"/>
      <c r="N6" s="74"/>
      <c r="O6" s="74"/>
      <c r="P6" s="74"/>
      <c r="Q6" s="74"/>
      <c r="R6" s="74"/>
    </row>
    <row r="7" spans="1:18" ht="19.5" customHeight="1">
      <c r="A7" s="112" t="s">
        <v>5</v>
      </c>
      <c r="B7" s="113"/>
      <c r="C7" s="113"/>
      <c r="D7" s="113"/>
      <c r="E7" s="114"/>
      <c r="F7" s="80" t="s">
        <v>4</v>
      </c>
      <c r="G7" s="80" t="s">
        <v>55</v>
      </c>
      <c r="H7" s="80" t="s">
        <v>55</v>
      </c>
      <c r="I7" s="80" t="s">
        <v>4</v>
      </c>
      <c r="J7" s="101" t="s">
        <v>4</v>
      </c>
      <c r="K7" s="76"/>
      <c r="L7" s="74"/>
      <c r="M7" s="74"/>
      <c r="N7" s="74"/>
      <c r="O7" s="74"/>
      <c r="P7" s="74"/>
      <c r="Q7" s="74"/>
      <c r="R7" s="74"/>
    </row>
    <row r="8" spans="1:18" ht="17.25" customHeight="1">
      <c r="A8" s="81"/>
      <c r="B8" s="102" t="s">
        <v>6</v>
      </c>
      <c r="C8" s="102"/>
      <c r="D8" s="102"/>
      <c r="E8" s="82"/>
      <c r="F8" s="78">
        <v>23619350</v>
      </c>
      <c r="G8" s="88">
        <f aca="true" t="shared" si="0" ref="G8:G30">F8/J8*100</f>
        <v>101.7327476087947</v>
      </c>
      <c r="H8" s="88">
        <f>IF(ISERROR(F8/$F$30*100),"",(F8/$F$30*100))</f>
        <v>36.676009316770184</v>
      </c>
      <c r="I8" s="78">
        <f>F8/$I$48</f>
        <v>127.0608962289526</v>
      </c>
      <c r="J8" s="127">
        <v>23217057</v>
      </c>
      <c r="K8" s="76"/>
      <c r="L8" s="83"/>
      <c r="M8" s="74"/>
      <c r="N8" s="74"/>
      <c r="O8" s="74"/>
      <c r="P8" s="74"/>
      <c r="Q8" s="74"/>
      <c r="R8" s="74"/>
    </row>
    <row r="9" spans="1:18" ht="17.25" customHeight="1">
      <c r="A9" s="81"/>
      <c r="B9" s="102" t="s">
        <v>7</v>
      </c>
      <c r="C9" s="102"/>
      <c r="D9" s="102"/>
      <c r="E9" s="82"/>
      <c r="F9" s="78">
        <v>320000</v>
      </c>
      <c r="G9" s="88">
        <f t="shared" si="0"/>
        <v>100</v>
      </c>
      <c r="H9" s="88">
        <f aca="true" t="shared" si="1" ref="H9:H30">IF(ISERROR(F9/$F$30*100),"",(F9/$F$30*100))</f>
        <v>0.4968944099378882</v>
      </c>
      <c r="I9" s="78">
        <f aca="true" t="shared" si="2" ref="I9:I30">F9/$I$48</f>
        <v>1.7214481682715586</v>
      </c>
      <c r="J9" s="127">
        <v>320000</v>
      </c>
      <c r="K9" s="76"/>
      <c r="L9" s="83"/>
      <c r="M9" s="74"/>
      <c r="N9" s="74"/>
      <c r="O9" s="74"/>
      <c r="P9" s="74"/>
      <c r="Q9" s="74"/>
      <c r="R9" s="74"/>
    </row>
    <row r="10" spans="1:18" ht="17.25" customHeight="1">
      <c r="A10" s="81"/>
      <c r="B10" s="102" t="s">
        <v>8</v>
      </c>
      <c r="C10" s="102"/>
      <c r="D10" s="102"/>
      <c r="E10" s="82"/>
      <c r="F10" s="78">
        <v>80000</v>
      </c>
      <c r="G10" s="88">
        <f t="shared" si="0"/>
        <v>160</v>
      </c>
      <c r="H10" s="88">
        <f>IF(ISERROR(F10/$F$30*100),"",(F10/$F$30*100))</f>
        <v>0.12422360248447205</v>
      </c>
      <c r="I10" s="78">
        <f t="shared" si="2"/>
        <v>0.43036204206788964</v>
      </c>
      <c r="J10" s="127">
        <v>50000</v>
      </c>
      <c r="K10" s="76"/>
      <c r="L10" s="83"/>
      <c r="M10" s="74"/>
      <c r="N10" s="74"/>
      <c r="O10" s="74"/>
      <c r="P10" s="74"/>
      <c r="Q10" s="74"/>
      <c r="R10" s="74"/>
    </row>
    <row r="11" spans="1:18" ht="17.25" customHeight="1">
      <c r="A11" s="81"/>
      <c r="B11" s="102" t="s">
        <v>56</v>
      </c>
      <c r="C11" s="102"/>
      <c r="D11" s="102"/>
      <c r="E11" s="82"/>
      <c r="F11" s="78">
        <v>180000</v>
      </c>
      <c r="G11" s="88">
        <f t="shared" si="0"/>
        <v>120</v>
      </c>
      <c r="H11" s="88">
        <f t="shared" si="1"/>
        <v>0.27950310559006214</v>
      </c>
      <c r="I11" s="78">
        <f t="shared" si="2"/>
        <v>0.9683145946527516</v>
      </c>
      <c r="J11" s="127">
        <v>150000</v>
      </c>
      <c r="K11" s="76"/>
      <c r="L11" s="83"/>
      <c r="M11" s="74"/>
      <c r="N11" s="74"/>
      <c r="O11" s="74"/>
      <c r="P11" s="74"/>
      <c r="Q11" s="74"/>
      <c r="R11" s="74"/>
    </row>
    <row r="12" spans="1:18" ht="17.25" customHeight="1">
      <c r="A12" s="81"/>
      <c r="B12" s="110" t="s">
        <v>10</v>
      </c>
      <c r="C12" s="110"/>
      <c r="D12" s="110"/>
      <c r="E12" s="82"/>
      <c r="F12" s="78">
        <v>160000</v>
      </c>
      <c r="G12" s="88">
        <f t="shared" si="0"/>
        <v>100</v>
      </c>
      <c r="H12" s="88">
        <f t="shared" si="1"/>
        <v>0.2484472049689441</v>
      </c>
      <c r="I12" s="78">
        <f t="shared" si="2"/>
        <v>0.8607240841357793</v>
      </c>
      <c r="J12" s="127">
        <v>160000</v>
      </c>
      <c r="K12" s="76"/>
      <c r="L12" s="83"/>
      <c r="M12" s="74"/>
      <c r="N12" s="74"/>
      <c r="O12" s="74"/>
      <c r="P12" s="74"/>
      <c r="Q12" s="74"/>
      <c r="R12" s="74"/>
    </row>
    <row r="13" spans="1:18" ht="17.25" customHeight="1">
      <c r="A13" s="81"/>
      <c r="B13" s="102" t="s">
        <v>11</v>
      </c>
      <c r="C13" s="102"/>
      <c r="D13" s="102"/>
      <c r="E13" s="82"/>
      <c r="F13" s="78">
        <v>3200000</v>
      </c>
      <c r="G13" s="88">
        <f t="shared" si="0"/>
        <v>104.91803278688525</v>
      </c>
      <c r="H13" s="88">
        <f t="shared" si="1"/>
        <v>4.968944099378882</v>
      </c>
      <c r="I13" s="78">
        <f t="shared" si="2"/>
        <v>17.214481682715583</v>
      </c>
      <c r="J13" s="127">
        <v>3050000</v>
      </c>
      <c r="K13" s="76"/>
      <c r="L13" s="83"/>
      <c r="M13" s="74"/>
      <c r="N13" s="74"/>
      <c r="O13" s="74"/>
      <c r="P13" s="74"/>
      <c r="Q13" s="74"/>
      <c r="R13" s="74"/>
    </row>
    <row r="14" spans="1:18" ht="17.25" customHeight="1">
      <c r="A14" s="81"/>
      <c r="B14" s="110" t="s">
        <v>57</v>
      </c>
      <c r="C14" s="110"/>
      <c r="D14" s="110"/>
      <c r="E14" s="82"/>
      <c r="F14" s="78">
        <v>38000</v>
      </c>
      <c r="G14" s="88">
        <f t="shared" si="0"/>
        <v>100</v>
      </c>
      <c r="H14" s="88">
        <f t="shared" si="1"/>
        <v>0.059006211180124224</v>
      </c>
      <c r="I14" s="78">
        <f t="shared" si="2"/>
        <v>0.20442196998224757</v>
      </c>
      <c r="J14" s="127">
        <v>38000</v>
      </c>
      <c r="K14" s="76"/>
      <c r="L14" s="83"/>
      <c r="M14" s="74"/>
      <c r="N14" s="74"/>
      <c r="O14" s="74"/>
      <c r="P14" s="74"/>
      <c r="Q14" s="74"/>
      <c r="R14" s="74"/>
    </row>
    <row r="15" spans="1:18" ht="17.25" customHeight="1">
      <c r="A15" s="81"/>
      <c r="B15" s="110" t="s">
        <v>13</v>
      </c>
      <c r="C15" s="110"/>
      <c r="D15" s="110"/>
      <c r="E15" s="82"/>
      <c r="F15" s="78">
        <v>70000</v>
      </c>
      <c r="G15" s="88">
        <f t="shared" si="0"/>
        <v>46.666666666666664</v>
      </c>
      <c r="H15" s="88">
        <f t="shared" si="1"/>
        <v>0.10869565217391304</v>
      </c>
      <c r="I15" s="78">
        <f t="shared" si="2"/>
        <v>0.3765667868094034</v>
      </c>
      <c r="J15" s="127">
        <v>150000</v>
      </c>
      <c r="K15" s="76"/>
      <c r="L15" s="83"/>
      <c r="M15" s="74"/>
      <c r="N15" s="74"/>
      <c r="O15" s="74"/>
      <c r="P15" s="74"/>
      <c r="Q15" s="74"/>
      <c r="R15" s="74"/>
    </row>
    <row r="16" spans="1:18" ht="17.25" customHeight="1">
      <c r="A16" s="81"/>
      <c r="B16" s="110" t="s">
        <v>84</v>
      </c>
      <c r="C16" s="110"/>
      <c r="D16" s="110"/>
      <c r="E16" s="82"/>
      <c r="F16" s="78">
        <v>40000</v>
      </c>
      <c r="G16" s="89" t="s">
        <v>85</v>
      </c>
      <c r="H16" s="88">
        <f>IF(ISERROR(F16/$F$30*100),"",(F16/$F$30*100))</f>
        <v>0.062111801242236024</v>
      </c>
      <c r="I16" s="78">
        <f t="shared" si="2"/>
        <v>0.21518102103394482</v>
      </c>
      <c r="J16" s="127">
        <v>0</v>
      </c>
      <c r="K16" s="76"/>
      <c r="L16" s="83"/>
      <c r="M16" s="74"/>
      <c r="N16" s="74"/>
      <c r="O16" s="74"/>
      <c r="P16" s="74"/>
      <c r="Q16" s="74"/>
      <c r="R16" s="74"/>
    </row>
    <row r="17" spans="1:18" ht="18" customHeight="1">
      <c r="A17" s="81"/>
      <c r="B17" s="102" t="s">
        <v>58</v>
      </c>
      <c r="C17" s="102"/>
      <c r="D17" s="102"/>
      <c r="E17" s="82"/>
      <c r="F17" s="78">
        <v>217584</v>
      </c>
      <c r="G17" s="88">
        <f t="shared" si="0"/>
        <v>100</v>
      </c>
      <c r="H17" s="88">
        <f t="shared" si="1"/>
        <v>0.3378633540372671</v>
      </c>
      <c r="I17" s="78">
        <f t="shared" si="2"/>
        <v>1.1704986820162462</v>
      </c>
      <c r="J17" s="127">
        <v>217584</v>
      </c>
      <c r="K17" s="76"/>
      <c r="L17" s="83"/>
      <c r="M17" s="74"/>
      <c r="N17" s="74"/>
      <c r="O17" s="74"/>
      <c r="P17" s="74"/>
      <c r="Q17" s="74"/>
      <c r="R17" s="74"/>
    </row>
    <row r="18" spans="1:18" ht="18" customHeight="1">
      <c r="A18" s="81"/>
      <c r="B18" s="102" t="s">
        <v>15</v>
      </c>
      <c r="C18" s="102"/>
      <c r="D18" s="102"/>
      <c r="E18" s="82"/>
      <c r="F18" s="78">
        <v>230000</v>
      </c>
      <c r="G18" s="88">
        <f t="shared" si="0"/>
        <v>127.77777777777777</v>
      </c>
      <c r="H18" s="88">
        <f>IF(ISERROR(F18/$F$30*100),"",(F18/$F$30*100))</f>
        <v>0.35714285714285715</v>
      </c>
      <c r="I18" s="78">
        <f t="shared" si="2"/>
        <v>1.2372908709451826</v>
      </c>
      <c r="J18" s="127">
        <v>180000</v>
      </c>
      <c r="K18" s="76"/>
      <c r="L18" s="83"/>
      <c r="M18" s="74"/>
      <c r="N18" s="74"/>
      <c r="O18" s="74"/>
      <c r="P18" s="74"/>
      <c r="Q18" s="74"/>
      <c r="R18" s="74"/>
    </row>
    <row r="19" spans="1:18" ht="18" customHeight="1">
      <c r="A19" s="81"/>
      <c r="B19" s="102" t="s">
        <v>59</v>
      </c>
      <c r="C19" s="102"/>
      <c r="D19" s="102"/>
      <c r="E19" s="82"/>
      <c r="F19" s="78">
        <v>7350000</v>
      </c>
      <c r="G19" s="88">
        <f t="shared" si="0"/>
        <v>103.52112676056338</v>
      </c>
      <c r="H19" s="88">
        <f t="shared" si="1"/>
        <v>11.41304347826087</v>
      </c>
      <c r="I19" s="78">
        <f t="shared" si="2"/>
        <v>39.53951261498736</v>
      </c>
      <c r="J19" s="127">
        <v>7100000</v>
      </c>
      <c r="K19" s="76"/>
      <c r="L19" s="83"/>
      <c r="M19" s="74"/>
      <c r="N19" s="74"/>
      <c r="O19" s="74"/>
      <c r="P19" s="74"/>
      <c r="Q19" s="74"/>
      <c r="R19" s="74"/>
    </row>
    <row r="20" spans="1:18" ht="18" customHeight="1">
      <c r="A20" s="81"/>
      <c r="B20" s="102" t="s">
        <v>60</v>
      </c>
      <c r="C20" s="102"/>
      <c r="D20" s="102"/>
      <c r="E20" s="82"/>
      <c r="F20" s="78">
        <v>23174</v>
      </c>
      <c r="G20" s="88">
        <f t="shared" si="0"/>
        <v>87.50519200996865</v>
      </c>
      <c r="H20" s="88">
        <f t="shared" si="1"/>
        <v>0.035984472049689444</v>
      </c>
      <c r="I20" s="78">
        <f t="shared" si="2"/>
        <v>0.12466512453601593</v>
      </c>
      <c r="J20" s="127">
        <v>26483</v>
      </c>
      <c r="K20" s="76"/>
      <c r="L20" s="83"/>
      <c r="M20" s="74"/>
      <c r="N20" s="74"/>
      <c r="O20" s="74"/>
      <c r="P20" s="74"/>
      <c r="Q20" s="74"/>
      <c r="R20" s="74"/>
    </row>
    <row r="21" spans="1:18" ht="18" customHeight="1">
      <c r="A21" s="81"/>
      <c r="B21" s="102" t="s">
        <v>18</v>
      </c>
      <c r="C21" s="102"/>
      <c r="D21" s="102"/>
      <c r="E21" s="82"/>
      <c r="F21" s="78">
        <v>385838</v>
      </c>
      <c r="G21" s="88">
        <f t="shared" si="0"/>
        <v>81.86553562752091</v>
      </c>
      <c r="H21" s="88">
        <f t="shared" si="1"/>
        <v>0.5991273291925465</v>
      </c>
      <c r="I21" s="78">
        <f t="shared" si="2"/>
        <v>2.07562536984238</v>
      </c>
      <c r="J21" s="127">
        <v>471307</v>
      </c>
      <c r="K21" s="76"/>
      <c r="L21" s="83"/>
      <c r="M21" s="74"/>
      <c r="N21" s="74"/>
      <c r="O21" s="74"/>
      <c r="P21" s="74"/>
      <c r="Q21" s="74"/>
      <c r="R21" s="74"/>
    </row>
    <row r="22" spans="1:18" ht="18" customHeight="1">
      <c r="A22" s="81"/>
      <c r="B22" s="102" t="s">
        <v>19</v>
      </c>
      <c r="C22" s="102"/>
      <c r="D22" s="102"/>
      <c r="E22" s="82"/>
      <c r="F22" s="78">
        <v>1200904</v>
      </c>
      <c r="G22" s="88">
        <f t="shared" si="0"/>
        <v>97.24722203777154</v>
      </c>
      <c r="H22" s="88">
        <f t="shared" si="1"/>
        <v>1.8647577639751551</v>
      </c>
      <c r="I22" s="78">
        <f t="shared" si="2"/>
        <v>6.460293722093711</v>
      </c>
      <c r="J22" s="127">
        <v>1234898</v>
      </c>
      <c r="K22" s="76"/>
      <c r="L22" s="83"/>
      <c r="M22" s="74"/>
      <c r="N22" s="74"/>
      <c r="O22" s="74"/>
      <c r="P22" s="74"/>
      <c r="Q22" s="74"/>
      <c r="R22" s="74"/>
    </row>
    <row r="23" spans="1:18" ht="18" customHeight="1">
      <c r="A23" s="81"/>
      <c r="B23" s="102" t="s">
        <v>20</v>
      </c>
      <c r="C23" s="102"/>
      <c r="D23" s="102"/>
      <c r="E23" s="82"/>
      <c r="F23" s="78">
        <v>13576839</v>
      </c>
      <c r="G23" s="88">
        <f t="shared" si="0"/>
        <v>91.5776437818771</v>
      </c>
      <c r="H23" s="88">
        <f t="shared" si="1"/>
        <v>21.082048136645962</v>
      </c>
      <c r="I23" s="78">
        <f t="shared" si="2"/>
        <v>73.03695196083706</v>
      </c>
      <c r="J23" s="127">
        <v>14825495</v>
      </c>
      <c r="K23" s="76"/>
      <c r="L23" s="83"/>
      <c r="M23" s="74"/>
      <c r="N23" s="74"/>
      <c r="O23" s="74"/>
      <c r="P23" s="74"/>
      <c r="Q23" s="74"/>
      <c r="R23" s="74"/>
    </row>
    <row r="24" spans="1:18" ht="18" customHeight="1">
      <c r="A24" s="81"/>
      <c r="B24" s="102" t="s">
        <v>21</v>
      </c>
      <c r="C24" s="102"/>
      <c r="D24" s="102"/>
      <c r="E24" s="82"/>
      <c r="F24" s="78">
        <v>4931586</v>
      </c>
      <c r="G24" s="88">
        <f t="shared" si="0"/>
        <v>98.19123412372099</v>
      </c>
      <c r="H24" s="88">
        <f t="shared" si="1"/>
        <v>7.657742236024845</v>
      </c>
      <c r="I24" s="78">
        <f t="shared" si="2"/>
        <v>26.529592769917695</v>
      </c>
      <c r="J24" s="127">
        <v>5022430</v>
      </c>
      <c r="K24" s="76"/>
      <c r="L24" s="83"/>
      <c r="M24" s="74"/>
      <c r="N24" s="74"/>
      <c r="O24" s="74"/>
      <c r="P24" s="74"/>
      <c r="Q24" s="74"/>
      <c r="R24" s="74"/>
    </row>
    <row r="25" spans="1:18" ht="18" customHeight="1">
      <c r="A25" s="81"/>
      <c r="B25" s="102" t="s">
        <v>22</v>
      </c>
      <c r="C25" s="102"/>
      <c r="D25" s="102"/>
      <c r="E25" s="82"/>
      <c r="F25" s="78">
        <v>277066</v>
      </c>
      <c r="G25" s="88">
        <f t="shared" si="0"/>
        <v>2132.2610435585657</v>
      </c>
      <c r="H25" s="88">
        <f t="shared" si="1"/>
        <v>0.4302267080745341</v>
      </c>
      <c r="I25" s="78">
        <f t="shared" si="2"/>
        <v>1.4904836193447737</v>
      </c>
      <c r="J25" s="127">
        <v>12994</v>
      </c>
      <c r="K25" s="76"/>
      <c r="L25" s="83"/>
      <c r="M25" s="74"/>
      <c r="N25" s="74"/>
      <c r="O25" s="74"/>
      <c r="P25" s="74"/>
      <c r="Q25" s="74"/>
      <c r="R25" s="74"/>
    </row>
    <row r="26" spans="1:18" ht="18" customHeight="1">
      <c r="A26" s="81"/>
      <c r="B26" s="102" t="s">
        <v>23</v>
      </c>
      <c r="C26" s="102"/>
      <c r="D26" s="102"/>
      <c r="E26" s="82"/>
      <c r="F26" s="78">
        <v>1000000</v>
      </c>
      <c r="G26" s="88">
        <f t="shared" si="0"/>
        <v>53.321304047140295</v>
      </c>
      <c r="H26" s="88">
        <f t="shared" si="1"/>
        <v>1.5527950310559007</v>
      </c>
      <c r="I26" s="78">
        <f t="shared" si="2"/>
        <v>5.37952552584862</v>
      </c>
      <c r="J26" s="127">
        <v>1875423</v>
      </c>
      <c r="K26" s="76"/>
      <c r="L26" s="83"/>
      <c r="M26" s="74"/>
      <c r="N26" s="74"/>
      <c r="O26" s="74"/>
      <c r="P26" s="74"/>
      <c r="Q26" s="74"/>
      <c r="R26" s="74"/>
    </row>
    <row r="27" spans="1:18" ht="18" customHeight="1">
      <c r="A27" s="81"/>
      <c r="B27" s="102" t="s">
        <v>24</v>
      </c>
      <c r="C27" s="102"/>
      <c r="D27" s="102"/>
      <c r="E27" s="82"/>
      <c r="F27" s="78">
        <v>2824399</v>
      </c>
      <c r="G27" s="88">
        <f t="shared" si="0"/>
        <v>125.77704447888279</v>
      </c>
      <c r="H27" s="88">
        <f t="shared" si="1"/>
        <v>4.385712732919254</v>
      </c>
      <c r="I27" s="78">
        <f t="shared" si="2"/>
        <v>15.193926515681317</v>
      </c>
      <c r="J27" s="127">
        <v>2245560</v>
      </c>
      <c r="K27" s="76"/>
      <c r="L27" s="83"/>
      <c r="M27" s="74"/>
      <c r="N27" s="74"/>
      <c r="O27" s="74"/>
      <c r="P27" s="74"/>
      <c r="Q27" s="74"/>
      <c r="R27" s="74"/>
    </row>
    <row r="28" spans="1:18" ht="18" customHeight="1">
      <c r="A28" s="81"/>
      <c r="B28" s="102" t="s">
        <v>25</v>
      </c>
      <c r="C28" s="102"/>
      <c r="D28" s="102"/>
      <c r="E28" s="82"/>
      <c r="F28" s="78">
        <v>449860</v>
      </c>
      <c r="G28" s="88">
        <f t="shared" si="0"/>
        <v>91.55237713408863</v>
      </c>
      <c r="H28" s="88">
        <f t="shared" si="1"/>
        <v>0.6985403726708074</v>
      </c>
      <c r="I28" s="78">
        <f t="shared" si="2"/>
        <v>2.42003335305826</v>
      </c>
      <c r="J28" s="127">
        <v>491369</v>
      </c>
      <c r="K28" s="76"/>
      <c r="L28" s="84"/>
      <c r="M28" s="74"/>
      <c r="N28" s="74"/>
      <c r="O28" s="74"/>
      <c r="P28" s="74"/>
      <c r="Q28" s="74"/>
      <c r="R28" s="74"/>
    </row>
    <row r="29" spans="1:18" ht="18" customHeight="1">
      <c r="A29" s="81"/>
      <c r="B29" s="102" t="s">
        <v>26</v>
      </c>
      <c r="C29" s="102"/>
      <c r="D29" s="102"/>
      <c r="E29" s="82"/>
      <c r="F29" s="78">
        <v>4225400</v>
      </c>
      <c r="G29" s="88">
        <f t="shared" si="0"/>
        <v>81.86538536056108</v>
      </c>
      <c r="H29" s="88">
        <f t="shared" si="1"/>
        <v>6.561180124223602</v>
      </c>
      <c r="I29" s="78">
        <f t="shared" si="2"/>
        <v>22.73064715692076</v>
      </c>
      <c r="J29" s="127">
        <v>5161400</v>
      </c>
      <c r="K29" s="76"/>
      <c r="L29" s="74"/>
      <c r="M29" s="74"/>
      <c r="N29" s="74"/>
      <c r="O29" s="74"/>
      <c r="P29" s="74"/>
      <c r="Q29" s="74"/>
      <c r="R29" s="74"/>
    </row>
    <row r="30" spans="1:18" ht="17.25" customHeight="1">
      <c r="A30" s="81"/>
      <c r="B30" s="106" t="s">
        <v>28</v>
      </c>
      <c r="C30" s="106"/>
      <c r="D30" s="106"/>
      <c r="E30" s="82"/>
      <c r="F30" s="78">
        <f>SUM(F8:F29)</f>
        <v>64400000</v>
      </c>
      <c r="G30" s="88">
        <f t="shared" si="0"/>
        <v>97.57575757575758</v>
      </c>
      <c r="H30" s="88">
        <f t="shared" si="1"/>
        <v>100</v>
      </c>
      <c r="I30" s="78">
        <f t="shared" si="2"/>
        <v>346.44144386465115</v>
      </c>
      <c r="J30" s="127">
        <f>SUM(J8:J29)</f>
        <v>66000000</v>
      </c>
      <c r="K30" s="85"/>
      <c r="L30" s="74"/>
      <c r="M30" s="74"/>
      <c r="N30" s="74"/>
      <c r="O30" s="74"/>
      <c r="P30" s="74"/>
      <c r="Q30" s="74"/>
      <c r="R30" s="74"/>
    </row>
    <row r="31" spans="1:18" ht="17.25" customHeight="1">
      <c r="A31" s="107" t="s">
        <v>61</v>
      </c>
      <c r="B31" s="108"/>
      <c r="C31" s="108"/>
      <c r="D31" s="108"/>
      <c r="E31" s="109"/>
      <c r="F31" s="78"/>
      <c r="G31" s="88"/>
      <c r="H31" s="88"/>
      <c r="I31" s="78">
        <f>F31/$I$48</f>
        <v>0</v>
      </c>
      <c r="J31" s="127"/>
      <c r="K31" s="85"/>
      <c r="L31" s="74"/>
      <c r="M31" s="74"/>
      <c r="N31" s="74"/>
      <c r="O31" s="74"/>
      <c r="P31" s="74"/>
      <c r="Q31" s="74"/>
      <c r="R31" s="74"/>
    </row>
    <row r="32" spans="1:18" ht="17.25" customHeight="1">
      <c r="A32" s="81"/>
      <c r="B32" s="102" t="s">
        <v>62</v>
      </c>
      <c r="C32" s="102"/>
      <c r="D32" s="102"/>
      <c r="E32" s="82"/>
      <c r="F32" s="78">
        <v>415744</v>
      </c>
      <c r="G32" s="88">
        <f>F32/J32*100</f>
        <v>100.66513800342376</v>
      </c>
      <c r="H32" s="88">
        <f>IF(ISERROR(F32/$F$45*100),"",F32/$F$45*100)</f>
        <v>0.6455652173913043</v>
      </c>
      <c r="I32" s="78">
        <f>F32/$I$48</f>
        <v>2.236505460218409</v>
      </c>
      <c r="J32" s="127">
        <v>412997</v>
      </c>
      <c r="K32" s="85"/>
      <c r="L32" s="74"/>
      <c r="M32" s="74"/>
      <c r="N32" s="74"/>
      <c r="O32" s="74"/>
      <c r="P32" s="74"/>
      <c r="Q32" s="74"/>
      <c r="R32" s="74"/>
    </row>
    <row r="33" spans="1:18" ht="17.25" customHeight="1">
      <c r="A33" s="81"/>
      <c r="B33" s="102" t="s">
        <v>31</v>
      </c>
      <c r="C33" s="102"/>
      <c r="D33" s="102"/>
      <c r="E33" s="82"/>
      <c r="F33" s="78">
        <v>6515677</v>
      </c>
      <c r="G33" s="88">
        <f aca="true" t="shared" si="3" ref="G33:G45">F33/J33*100</f>
        <v>105.99565617508175</v>
      </c>
      <c r="H33" s="88">
        <f aca="true" t="shared" si="4" ref="H33:H45">IF(ISERROR(F33/$F$45*100),"",F33/$F$45*100)</f>
        <v>10.117510869565217</v>
      </c>
      <c r="I33" s="78">
        <f aca="true" t="shared" si="5" ref="I33:I45">F33/$I$48</f>
        <v>35.05125073968476</v>
      </c>
      <c r="J33" s="127">
        <v>6147117</v>
      </c>
      <c r="K33" s="85"/>
      <c r="L33" s="74"/>
      <c r="M33" s="74"/>
      <c r="N33" s="74"/>
      <c r="O33" s="74"/>
      <c r="P33" s="74"/>
      <c r="Q33" s="74"/>
      <c r="R33" s="74"/>
    </row>
    <row r="34" spans="1:18" ht="17.25" customHeight="1">
      <c r="A34" s="81"/>
      <c r="B34" s="102" t="s">
        <v>32</v>
      </c>
      <c r="C34" s="102"/>
      <c r="D34" s="102"/>
      <c r="E34" s="82"/>
      <c r="F34" s="78">
        <v>31961243</v>
      </c>
      <c r="G34" s="88">
        <f t="shared" si="3"/>
        <v>100.55683858071116</v>
      </c>
      <c r="H34" s="88">
        <f t="shared" si="4"/>
        <v>49.62925931677019</v>
      </c>
      <c r="I34" s="78">
        <f t="shared" si="5"/>
        <v>171.93632255635052</v>
      </c>
      <c r="J34" s="127">
        <v>31784256</v>
      </c>
      <c r="K34" s="85"/>
      <c r="L34" s="74"/>
      <c r="M34" s="74"/>
      <c r="N34" s="74"/>
      <c r="O34" s="74"/>
      <c r="P34" s="74"/>
      <c r="Q34" s="74"/>
      <c r="R34" s="74"/>
    </row>
    <row r="35" spans="1:18" ht="17.25" customHeight="1">
      <c r="A35" s="81"/>
      <c r="B35" s="102" t="s">
        <v>33</v>
      </c>
      <c r="C35" s="102"/>
      <c r="D35" s="102"/>
      <c r="E35" s="82"/>
      <c r="F35" s="78">
        <v>4987205</v>
      </c>
      <c r="G35" s="88">
        <f t="shared" si="3"/>
        <v>95.3368855234013</v>
      </c>
      <c r="H35" s="88">
        <f t="shared" si="4"/>
        <v>7.744107142857143</v>
      </c>
      <c r="I35" s="78">
        <f t="shared" si="5"/>
        <v>26.828796600139867</v>
      </c>
      <c r="J35" s="127">
        <v>5231139</v>
      </c>
      <c r="K35" s="85"/>
      <c r="L35" s="74"/>
      <c r="M35" s="74"/>
      <c r="N35" s="74"/>
      <c r="O35" s="74"/>
      <c r="P35" s="74"/>
      <c r="Q35" s="74"/>
      <c r="R35" s="74"/>
    </row>
    <row r="36" spans="1:18" ht="17.25" customHeight="1">
      <c r="A36" s="81"/>
      <c r="B36" s="102" t="s">
        <v>63</v>
      </c>
      <c r="C36" s="102"/>
      <c r="D36" s="102"/>
      <c r="E36" s="82"/>
      <c r="F36" s="78">
        <v>501655</v>
      </c>
      <c r="G36" s="88">
        <f t="shared" si="3"/>
        <v>103.10684241139971</v>
      </c>
      <c r="H36" s="88">
        <f t="shared" si="4"/>
        <v>0.7789673913043478</v>
      </c>
      <c r="I36" s="78">
        <f t="shared" si="5"/>
        <v>2.6986658776695895</v>
      </c>
      <c r="J36" s="127">
        <v>486539</v>
      </c>
      <c r="K36" s="85"/>
      <c r="L36" s="74"/>
      <c r="M36" s="74"/>
      <c r="N36" s="74"/>
      <c r="O36" s="74"/>
      <c r="P36" s="74"/>
      <c r="Q36" s="74"/>
      <c r="R36" s="74"/>
    </row>
    <row r="37" spans="1:18" ht="17.25" customHeight="1">
      <c r="A37" s="81"/>
      <c r="B37" s="102" t="s">
        <v>35</v>
      </c>
      <c r="C37" s="102"/>
      <c r="D37" s="102"/>
      <c r="E37" s="82"/>
      <c r="F37" s="78">
        <v>319566</v>
      </c>
      <c r="G37" s="88">
        <f t="shared" si="3"/>
        <v>83.37033568217808</v>
      </c>
      <c r="H37" s="88">
        <f t="shared" si="4"/>
        <v>0.4962204968944099</v>
      </c>
      <c r="I37" s="78">
        <f t="shared" si="5"/>
        <v>1.7191134541933402</v>
      </c>
      <c r="J37" s="127">
        <v>383309</v>
      </c>
      <c r="K37" s="85"/>
      <c r="L37" s="74"/>
      <c r="M37" s="74"/>
      <c r="N37" s="74"/>
      <c r="O37" s="74"/>
      <c r="P37" s="74"/>
      <c r="Q37" s="74"/>
      <c r="R37" s="74"/>
    </row>
    <row r="38" spans="1:18" ht="17.25" customHeight="1">
      <c r="A38" s="81"/>
      <c r="B38" s="102" t="s">
        <v>36</v>
      </c>
      <c r="C38" s="102"/>
      <c r="D38" s="102"/>
      <c r="E38" s="82"/>
      <c r="F38" s="78">
        <v>3629687</v>
      </c>
      <c r="G38" s="88">
        <f t="shared" si="3"/>
        <v>72.99324663749634</v>
      </c>
      <c r="H38" s="88">
        <f t="shared" si="4"/>
        <v>5.636159937888198</v>
      </c>
      <c r="I38" s="78">
        <f t="shared" si="5"/>
        <v>19.5259938673409</v>
      </c>
      <c r="J38" s="127">
        <v>4972634</v>
      </c>
      <c r="K38" s="85"/>
      <c r="L38" s="74"/>
      <c r="M38" s="74"/>
      <c r="N38" s="74"/>
      <c r="O38" s="74"/>
      <c r="P38" s="74"/>
      <c r="Q38" s="74"/>
      <c r="R38" s="74"/>
    </row>
    <row r="39" spans="1:18" ht="17.25" customHeight="1">
      <c r="A39" s="81"/>
      <c r="B39" s="102" t="s">
        <v>37</v>
      </c>
      <c r="C39" s="102"/>
      <c r="D39" s="102"/>
      <c r="E39" s="82"/>
      <c r="F39" s="78">
        <v>2219710</v>
      </c>
      <c r="G39" s="88">
        <f t="shared" si="3"/>
        <v>124.59417406845267</v>
      </c>
      <c r="H39" s="88">
        <f t="shared" si="4"/>
        <v>3.4467546583850934</v>
      </c>
      <c r="I39" s="78">
        <f t="shared" si="5"/>
        <v>11.940986604981441</v>
      </c>
      <c r="J39" s="127">
        <v>1781552</v>
      </c>
      <c r="K39" s="85"/>
      <c r="L39" s="74"/>
      <c r="M39" s="74"/>
      <c r="N39" s="74"/>
      <c r="O39" s="74"/>
      <c r="P39" s="74"/>
      <c r="Q39" s="74"/>
      <c r="R39" s="74"/>
    </row>
    <row r="40" spans="1:18" ht="17.25" customHeight="1">
      <c r="A40" s="81"/>
      <c r="B40" s="102" t="s">
        <v>38</v>
      </c>
      <c r="C40" s="102"/>
      <c r="D40" s="102"/>
      <c r="E40" s="82"/>
      <c r="F40" s="78">
        <v>5713055</v>
      </c>
      <c r="G40" s="88">
        <f t="shared" si="3"/>
        <v>77.6395388421587</v>
      </c>
      <c r="H40" s="88">
        <f t="shared" si="4"/>
        <v>8.871203416149068</v>
      </c>
      <c r="I40" s="78">
        <f t="shared" si="5"/>
        <v>30.73352520307709</v>
      </c>
      <c r="J40" s="127">
        <v>7358435</v>
      </c>
      <c r="K40" s="85"/>
      <c r="L40" s="74"/>
      <c r="M40" s="74"/>
      <c r="N40" s="74"/>
      <c r="O40" s="74"/>
      <c r="P40" s="74"/>
      <c r="Q40" s="74"/>
      <c r="R40" s="74"/>
    </row>
    <row r="41" spans="1:18" ht="17.25" customHeight="1">
      <c r="A41" s="81"/>
      <c r="B41" s="102" t="s">
        <v>39</v>
      </c>
      <c r="C41" s="102"/>
      <c r="D41" s="102"/>
      <c r="E41" s="82"/>
      <c r="F41" s="78">
        <v>4</v>
      </c>
      <c r="G41" s="88">
        <f t="shared" si="3"/>
        <v>100</v>
      </c>
      <c r="H41" s="88">
        <f t="shared" si="4"/>
        <v>6.211180124223603E-06</v>
      </c>
      <c r="I41" s="78">
        <f t="shared" si="5"/>
        <v>2.151810210339448E-05</v>
      </c>
      <c r="J41" s="127">
        <v>4</v>
      </c>
      <c r="K41" s="85"/>
      <c r="L41" s="74"/>
      <c r="M41" s="74"/>
      <c r="N41" s="74"/>
      <c r="O41" s="74"/>
      <c r="P41" s="74"/>
      <c r="Q41" s="74"/>
      <c r="R41" s="74"/>
    </row>
    <row r="42" spans="1:18" ht="17.25" customHeight="1">
      <c r="A42" s="81"/>
      <c r="B42" s="102" t="s">
        <v>40</v>
      </c>
      <c r="C42" s="102"/>
      <c r="D42" s="102"/>
      <c r="E42" s="82"/>
      <c r="F42" s="78">
        <v>6693711</v>
      </c>
      <c r="G42" s="88">
        <f t="shared" si="3"/>
        <v>102.99511144462959</v>
      </c>
      <c r="H42" s="88">
        <f t="shared" si="4"/>
        <v>10.393961180124224</v>
      </c>
      <c r="I42" s="78">
        <f t="shared" si="5"/>
        <v>36.008989187153695</v>
      </c>
      <c r="J42" s="127">
        <v>6499057</v>
      </c>
      <c r="K42" s="85"/>
      <c r="L42" s="74"/>
      <c r="M42" s="74"/>
      <c r="N42" s="74"/>
      <c r="O42" s="74"/>
      <c r="P42" s="74"/>
      <c r="Q42" s="74"/>
      <c r="R42" s="74"/>
    </row>
    <row r="43" spans="1:18" ht="17.25" customHeight="1">
      <c r="A43" s="81"/>
      <c r="B43" s="102" t="s">
        <v>41</v>
      </c>
      <c r="C43" s="102"/>
      <c r="D43" s="102"/>
      <c r="E43" s="82"/>
      <c r="F43" s="78">
        <v>1342743</v>
      </c>
      <c r="G43" s="88">
        <f t="shared" si="3"/>
        <v>150.36972499358873</v>
      </c>
      <c r="H43" s="88">
        <f t="shared" si="4"/>
        <v>2.085004658385093</v>
      </c>
      <c r="I43" s="78">
        <f t="shared" si="5"/>
        <v>7.223320243154554</v>
      </c>
      <c r="J43" s="127">
        <v>892961</v>
      </c>
      <c r="K43" s="85"/>
      <c r="L43" s="74"/>
      <c r="M43" s="74"/>
      <c r="N43" s="74"/>
      <c r="O43" s="74"/>
      <c r="P43" s="74"/>
      <c r="Q43" s="74"/>
      <c r="R43" s="74"/>
    </row>
    <row r="44" spans="1:18" ht="16.5" customHeight="1">
      <c r="A44" s="81"/>
      <c r="B44" s="102" t="s">
        <v>42</v>
      </c>
      <c r="C44" s="102"/>
      <c r="D44" s="102"/>
      <c r="E44" s="82"/>
      <c r="F44" s="78">
        <v>100000</v>
      </c>
      <c r="G44" s="88">
        <f t="shared" si="3"/>
        <v>200</v>
      </c>
      <c r="H44" s="88">
        <f t="shared" si="4"/>
        <v>0.15527950310559005</v>
      </c>
      <c r="I44" s="78">
        <f t="shared" si="5"/>
        <v>0.537952552584862</v>
      </c>
      <c r="J44" s="127">
        <v>50000</v>
      </c>
      <c r="K44" s="76"/>
      <c r="L44" s="74"/>
      <c r="M44" s="74"/>
      <c r="N44" s="74"/>
      <c r="O44" s="74"/>
      <c r="P44" s="74"/>
      <c r="Q44" s="74"/>
      <c r="R44" s="74"/>
    </row>
    <row r="45" spans="1:18" ht="18" customHeight="1">
      <c r="A45" s="86"/>
      <c r="B45" s="103" t="s">
        <v>64</v>
      </c>
      <c r="C45" s="103"/>
      <c r="D45" s="103"/>
      <c r="E45" s="87"/>
      <c r="F45" s="90">
        <f>SUM(F32:F44)</f>
        <v>64400000</v>
      </c>
      <c r="G45" s="91">
        <f t="shared" si="3"/>
        <v>97.57575757575758</v>
      </c>
      <c r="H45" s="91">
        <f t="shared" si="4"/>
        <v>100</v>
      </c>
      <c r="I45" s="90">
        <f t="shared" si="5"/>
        <v>346.44144386465115</v>
      </c>
      <c r="J45" s="128">
        <f>SUM(J32:J44)</f>
        <v>66000000</v>
      </c>
      <c r="K45" s="76"/>
      <c r="L45" s="74"/>
      <c r="M45" s="74"/>
      <c r="N45" s="74"/>
      <c r="O45" s="74"/>
      <c r="P45" s="74"/>
      <c r="Q45" s="74"/>
      <c r="R45" s="74"/>
    </row>
    <row r="46" spans="1:18" ht="13.5" customHeight="1">
      <c r="A46" s="74"/>
      <c r="B46" s="104" t="s">
        <v>88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</row>
    <row r="47" spans="2:9" ht="15.75">
      <c r="B47" s="105" t="s">
        <v>65</v>
      </c>
      <c r="C47" s="105"/>
      <c r="D47" s="105"/>
      <c r="E47" s="105"/>
      <c r="F47" s="105"/>
      <c r="G47" s="105"/>
      <c r="H47" s="105"/>
      <c r="I47" s="99" t="s">
        <v>89</v>
      </c>
    </row>
    <row r="48" spans="4:9" ht="15.75">
      <c r="D48" s="96" t="s">
        <v>75</v>
      </c>
      <c r="I48" s="100">
        <v>185890</v>
      </c>
    </row>
    <row r="49" ht="15.75">
      <c r="B49" s="96" t="s">
        <v>44</v>
      </c>
    </row>
  </sheetData>
  <sheetProtection/>
  <mergeCells count="48">
    <mergeCell ref="H5:H6"/>
    <mergeCell ref="I5:I6"/>
    <mergeCell ref="J5:J6"/>
    <mergeCell ref="A7:E7"/>
    <mergeCell ref="B8:D8"/>
    <mergeCell ref="B9:D9"/>
    <mergeCell ref="B10:D10"/>
    <mergeCell ref="B11:D11"/>
    <mergeCell ref="A4:E6"/>
    <mergeCell ref="F4:I4"/>
    <mergeCell ref="F5:F6"/>
    <mergeCell ref="G5:G6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1:E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R46"/>
    <mergeCell ref="B47:H47"/>
  </mergeCells>
  <printOptions/>
  <pageMargins left="0.7874015748031497" right="0.7874015748031497" top="0.8661417322834646" bottom="0.984251968503937" header="0.5118110236220472" footer="0.5118110236220472"/>
  <pageSetup firstPageNumber="113" useFirstPageNumber="1"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="85" zoomScaleNormal="85" zoomScaleSheetLayoutView="85" zoomScalePageLayoutView="0" workbookViewId="0" topLeftCell="A1">
      <selection activeCell="B3" sqref="B3"/>
    </sheetView>
  </sheetViews>
  <sheetFormatPr defaultColWidth="9.00390625" defaultRowHeight="13.5"/>
  <cols>
    <col min="1" max="1" width="4.125" style="4" customWidth="1"/>
    <col min="2" max="2" width="20.50390625" style="59" customWidth="1"/>
    <col min="3" max="3" width="1.4921875" style="4" customWidth="1"/>
    <col min="4" max="4" width="13.75390625" style="4" customWidth="1"/>
    <col min="5" max="5" width="6.50390625" style="4" customWidth="1"/>
    <col min="6" max="6" width="13.75390625" style="4" customWidth="1"/>
    <col min="7" max="7" width="6.50390625" style="4" customWidth="1"/>
    <col min="8" max="8" width="13.75390625" style="4" customWidth="1"/>
    <col min="9" max="9" width="6.50390625" style="4" customWidth="1"/>
    <col min="10" max="10" width="13.75390625" style="4" customWidth="1"/>
    <col min="11" max="11" width="6.50390625" style="4" customWidth="1"/>
    <col min="12" max="12" width="13.75390625" style="4" customWidth="1"/>
    <col min="13" max="13" width="6.50390625" style="4" customWidth="1"/>
    <col min="14" max="14" width="13.75390625" style="4" customWidth="1"/>
    <col min="15" max="15" width="6.50390625" style="4" customWidth="1"/>
    <col min="16" max="16" width="13.875" style="15" customWidth="1"/>
    <col min="17" max="17" width="6.50390625" style="4" customWidth="1"/>
    <col min="18" max="18" width="5.625" style="4" customWidth="1"/>
    <col min="19" max="19" width="9.625" style="4" customWidth="1"/>
    <col min="20" max="20" width="5.50390625" style="4" customWidth="1"/>
    <col min="21" max="21" width="9.875" style="4" customWidth="1"/>
    <col min="22" max="22" width="5.50390625" style="4" customWidth="1"/>
    <col min="23" max="23" width="11.375" style="4" customWidth="1"/>
    <col min="24" max="24" width="6.75390625" style="4" customWidth="1"/>
    <col min="25" max="25" width="10.125" style="4" customWidth="1"/>
    <col min="26" max="26" width="7.625" style="4" customWidth="1"/>
    <col min="27" max="16384" width="9.00390625" style="4" customWidth="1"/>
  </cols>
  <sheetData>
    <row r="1" spans="1:24" ht="21.75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Q1" s="15"/>
      <c r="R1" s="15"/>
      <c r="S1" s="15"/>
      <c r="T1" s="15"/>
      <c r="U1" s="15"/>
      <c r="V1" s="15"/>
      <c r="W1" s="15"/>
      <c r="X1" s="15"/>
    </row>
    <row r="2" spans="1:24" ht="4.5" customHeight="1">
      <c r="A2" s="13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15"/>
      <c r="R2" s="15"/>
      <c r="S2" s="15"/>
      <c r="T2" s="15"/>
      <c r="U2" s="15"/>
      <c r="V2" s="15"/>
      <c r="W2" s="15"/>
      <c r="X2" s="15"/>
    </row>
    <row r="3" spans="1:24" ht="22.5" customHeight="1">
      <c r="A3" s="16" t="s">
        <v>45</v>
      </c>
      <c r="B3" s="17"/>
      <c r="C3" s="14"/>
      <c r="D3" s="14"/>
      <c r="E3" s="14"/>
      <c r="F3" s="14"/>
      <c r="G3" s="14"/>
      <c r="H3" s="14"/>
      <c r="I3" s="14"/>
      <c r="J3" s="14"/>
      <c r="K3" s="14"/>
      <c r="L3" s="119" t="s">
        <v>83</v>
      </c>
      <c r="M3" s="119"/>
      <c r="N3" s="119"/>
      <c r="O3" s="119"/>
      <c r="P3" s="119"/>
      <c r="Q3" s="119"/>
      <c r="R3" s="18"/>
      <c r="S3" s="18"/>
      <c r="T3" s="18"/>
      <c r="U3" s="123"/>
      <c r="V3" s="123"/>
      <c r="W3" s="123"/>
      <c r="X3" s="123"/>
    </row>
    <row r="4" spans="1:24" ht="19.5" customHeight="1">
      <c r="A4" s="19"/>
      <c r="B4" s="20" t="s">
        <v>1</v>
      </c>
      <c r="C4" s="21"/>
      <c r="D4" s="121" t="s">
        <v>77</v>
      </c>
      <c r="E4" s="122"/>
      <c r="F4" s="121" t="s">
        <v>78</v>
      </c>
      <c r="G4" s="122"/>
      <c r="H4" s="121" t="s">
        <v>79</v>
      </c>
      <c r="I4" s="122"/>
      <c r="J4" s="121" t="s">
        <v>74</v>
      </c>
      <c r="K4" s="122"/>
      <c r="L4" s="121" t="s">
        <v>76</v>
      </c>
      <c r="M4" s="122"/>
      <c r="N4" s="121" t="s">
        <v>80</v>
      </c>
      <c r="O4" s="122"/>
      <c r="P4" s="121" t="s">
        <v>81</v>
      </c>
      <c r="Q4" s="122"/>
      <c r="R4" s="15"/>
      <c r="S4" s="124"/>
      <c r="T4" s="124"/>
      <c r="U4" s="124"/>
      <c r="V4" s="124"/>
      <c r="W4" s="124"/>
      <c r="X4" s="124"/>
    </row>
    <row r="5" spans="1:24" ht="19.5" customHeight="1">
      <c r="A5" s="24"/>
      <c r="B5" s="25" t="s">
        <v>5</v>
      </c>
      <c r="C5" s="26"/>
      <c r="D5" s="27" t="s">
        <v>2</v>
      </c>
      <c r="E5" s="27" t="s">
        <v>3</v>
      </c>
      <c r="F5" s="27" t="s">
        <v>2</v>
      </c>
      <c r="G5" s="27" t="s">
        <v>3</v>
      </c>
      <c r="H5" s="22" t="s">
        <v>2</v>
      </c>
      <c r="I5" s="27" t="s">
        <v>3</v>
      </c>
      <c r="J5" s="27" t="s">
        <v>2</v>
      </c>
      <c r="K5" s="27" t="s">
        <v>3</v>
      </c>
      <c r="L5" s="27" t="s">
        <v>2</v>
      </c>
      <c r="M5" s="27" t="s">
        <v>3</v>
      </c>
      <c r="N5" s="27" t="s">
        <v>2</v>
      </c>
      <c r="O5" s="27" t="s">
        <v>3</v>
      </c>
      <c r="P5" s="27" t="s">
        <v>2</v>
      </c>
      <c r="Q5" s="27" t="s">
        <v>3</v>
      </c>
      <c r="R5" s="28"/>
      <c r="S5" s="28"/>
      <c r="T5" s="28"/>
      <c r="U5" s="28"/>
      <c r="V5" s="28"/>
      <c r="W5" s="28"/>
      <c r="X5" s="28"/>
    </row>
    <row r="6" spans="1:24" ht="17.25" customHeight="1">
      <c r="A6" s="29"/>
      <c r="B6" s="30"/>
      <c r="C6" s="21"/>
      <c r="D6" s="31" t="s">
        <v>4</v>
      </c>
      <c r="E6" s="32"/>
      <c r="F6" s="31" t="s">
        <v>4</v>
      </c>
      <c r="G6" s="32"/>
      <c r="H6" s="31" t="s">
        <v>4</v>
      </c>
      <c r="I6" s="32"/>
      <c r="J6" s="31" t="s">
        <v>4</v>
      </c>
      <c r="K6" s="32"/>
      <c r="L6" s="31" t="s">
        <v>4</v>
      </c>
      <c r="M6" s="32"/>
      <c r="N6" s="31" t="s">
        <v>4</v>
      </c>
      <c r="O6" s="93"/>
      <c r="P6" s="94" t="s">
        <v>4</v>
      </c>
      <c r="Q6" s="34"/>
      <c r="R6" s="35"/>
      <c r="S6" s="35"/>
      <c r="T6" s="35"/>
      <c r="U6" s="35"/>
      <c r="V6" s="35"/>
      <c r="W6" s="36"/>
      <c r="X6" s="36"/>
    </row>
    <row r="7" spans="1:24" ht="16.5" customHeight="1">
      <c r="A7" s="37"/>
      <c r="B7" s="38" t="s">
        <v>6</v>
      </c>
      <c r="C7" s="39"/>
      <c r="D7" s="40">
        <v>21654712</v>
      </c>
      <c r="E7" s="40">
        <f aca="true" t="shared" si="0" ref="E7:E29">D7/P7*100</f>
        <v>91.44558366432035</v>
      </c>
      <c r="F7" s="40">
        <v>21862215</v>
      </c>
      <c r="G7" s="40">
        <f aca="true" t="shared" si="1" ref="G7:G29">F7/P7*100</f>
        <v>92.32184712823054</v>
      </c>
      <c r="H7" s="40">
        <v>22501147</v>
      </c>
      <c r="I7" s="40">
        <f aca="true" t="shared" si="2" ref="I7:I29">H7/P7*100</f>
        <v>95.01999013109345</v>
      </c>
      <c r="J7" s="40">
        <v>23019575</v>
      </c>
      <c r="K7" s="40">
        <f>J7/P7*100</f>
        <v>97.20925734683506</v>
      </c>
      <c r="L7" s="40">
        <v>23199590</v>
      </c>
      <c r="M7" s="40">
        <f>L7/P7*100</f>
        <v>97.96944186202661</v>
      </c>
      <c r="N7" s="40">
        <v>23559046</v>
      </c>
      <c r="O7" s="41">
        <f>N7/P7*100</f>
        <v>99.48738695045087</v>
      </c>
      <c r="P7" s="41">
        <v>23680435</v>
      </c>
      <c r="Q7" s="42">
        <v>100</v>
      </c>
      <c r="R7" s="35"/>
      <c r="S7" s="43"/>
      <c r="T7" s="35"/>
      <c r="U7" s="43"/>
      <c r="V7" s="35"/>
      <c r="W7" s="36"/>
      <c r="X7" s="36"/>
    </row>
    <row r="8" spans="1:24" ht="16.5" customHeight="1">
      <c r="A8" s="37"/>
      <c r="B8" s="38" t="s">
        <v>7</v>
      </c>
      <c r="C8" s="39"/>
      <c r="D8" s="40">
        <v>318945</v>
      </c>
      <c r="E8" s="40">
        <f t="shared" si="0"/>
        <v>100.07404874038698</v>
      </c>
      <c r="F8" s="40">
        <v>305436</v>
      </c>
      <c r="G8" s="40">
        <f t="shared" si="1"/>
        <v>95.83538588492951</v>
      </c>
      <c r="H8" s="40">
        <v>305940</v>
      </c>
      <c r="I8" s="40">
        <f t="shared" si="2"/>
        <v>95.99352387287463</v>
      </c>
      <c r="J8" s="40">
        <v>322927</v>
      </c>
      <c r="K8" s="40">
        <f aca="true" t="shared" si="3" ref="K8:K29">J8/P8*100</f>
        <v>101.32346435149306</v>
      </c>
      <c r="L8" s="40">
        <v>322193</v>
      </c>
      <c r="M8" s="40">
        <f aca="true" t="shared" si="4" ref="M8:M29">L8/P8*100</f>
        <v>101.09316021825552</v>
      </c>
      <c r="N8" s="40">
        <v>313928</v>
      </c>
      <c r="O8" s="41">
        <f aca="true" t="shared" si="5" ref="O8:O29">N8/P8*100</f>
        <v>98.49988547546508</v>
      </c>
      <c r="P8" s="41">
        <v>318709</v>
      </c>
      <c r="Q8" s="42">
        <v>100</v>
      </c>
      <c r="R8" s="35"/>
      <c r="S8" s="43"/>
      <c r="T8" s="35"/>
      <c r="U8" s="43"/>
      <c r="V8" s="35"/>
      <c r="W8" s="36"/>
      <c r="X8" s="36"/>
    </row>
    <row r="9" spans="1:24" ht="16.5" customHeight="1">
      <c r="A9" s="37"/>
      <c r="B9" s="38" t="s">
        <v>8</v>
      </c>
      <c r="C9" s="39"/>
      <c r="D9" s="40">
        <v>96730</v>
      </c>
      <c r="E9" s="40">
        <f t="shared" si="0"/>
        <v>167.43984767180197</v>
      </c>
      <c r="F9" s="40">
        <v>95461</v>
      </c>
      <c r="G9" s="40">
        <f t="shared" si="1"/>
        <v>165.24320581616757</v>
      </c>
      <c r="H9" s="40">
        <v>93878</v>
      </c>
      <c r="I9" s="40">
        <f t="shared" si="2"/>
        <v>162.50302925393802</v>
      </c>
      <c r="J9" s="40">
        <v>79239</v>
      </c>
      <c r="K9" s="40">
        <f t="shared" si="3"/>
        <v>137.1628873117535</v>
      </c>
      <c r="L9" s="40">
        <v>34271</v>
      </c>
      <c r="M9" s="40">
        <f t="shared" si="4"/>
        <v>59.32317812013156</v>
      </c>
      <c r="N9" s="40">
        <v>61135</v>
      </c>
      <c r="O9" s="41">
        <f t="shared" si="5"/>
        <v>105.82482257226935</v>
      </c>
      <c r="P9" s="41">
        <v>57770</v>
      </c>
      <c r="Q9" s="42">
        <v>100</v>
      </c>
      <c r="R9" s="35"/>
      <c r="S9" s="43"/>
      <c r="T9" s="35"/>
      <c r="U9" s="43"/>
      <c r="V9" s="35"/>
      <c r="W9" s="36"/>
      <c r="X9" s="36"/>
    </row>
    <row r="10" spans="1:24" ht="16.5">
      <c r="A10" s="37"/>
      <c r="B10" s="38" t="s">
        <v>9</v>
      </c>
      <c r="C10" s="39"/>
      <c r="D10" s="40">
        <v>74969</v>
      </c>
      <c r="E10" s="40">
        <f t="shared" si="0"/>
        <v>54.52211604194848</v>
      </c>
      <c r="F10" s="40">
        <v>139067</v>
      </c>
      <c r="G10" s="40">
        <f t="shared" si="1"/>
        <v>101.13816526305072</v>
      </c>
      <c r="H10" s="40">
        <v>253909</v>
      </c>
      <c r="I10" s="40">
        <f t="shared" si="2"/>
        <v>184.658404968655</v>
      </c>
      <c r="J10" s="40">
        <v>186608</v>
      </c>
      <c r="K10" s="40">
        <f t="shared" si="3"/>
        <v>135.71293508458058</v>
      </c>
      <c r="L10" s="40">
        <v>124948</v>
      </c>
      <c r="M10" s="40">
        <f t="shared" si="4"/>
        <v>90.86995098253117</v>
      </c>
      <c r="N10" s="40">
        <v>173406</v>
      </c>
      <c r="O10" s="41">
        <f t="shared" si="5"/>
        <v>126.11162019461534</v>
      </c>
      <c r="P10" s="41">
        <v>137502</v>
      </c>
      <c r="Q10" s="42">
        <v>100</v>
      </c>
      <c r="R10" s="35"/>
      <c r="S10" s="43"/>
      <c r="T10" s="35"/>
      <c r="U10" s="43"/>
      <c r="V10" s="35"/>
      <c r="W10" s="36"/>
      <c r="X10" s="36"/>
    </row>
    <row r="11" spans="1:24" ht="16.5">
      <c r="A11" s="37"/>
      <c r="B11" s="17" t="s">
        <v>10</v>
      </c>
      <c r="C11" s="39"/>
      <c r="D11" s="40">
        <v>17313</v>
      </c>
      <c r="E11" s="40">
        <f t="shared" si="0"/>
        <v>14.856863350839255</v>
      </c>
      <c r="F11" s="40">
        <v>213860</v>
      </c>
      <c r="G11" s="40">
        <f t="shared" si="1"/>
        <v>183.52040641197266</v>
      </c>
      <c r="H11" s="40">
        <v>133942</v>
      </c>
      <c r="I11" s="40">
        <f t="shared" si="2"/>
        <v>114.94010228949989</v>
      </c>
      <c r="J11" s="40">
        <v>205259</v>
      </c>
      <c r="K11" s="40">
        <f t="shared" si="3"/>
        <v>176.13960113960115</v>
      </c>
      <c r="L11" s="40">
        <v>73788</v>
      </c>
      <c r="M11" s="40">
        <f t="shared" si="4"/>
        <v>63.31994645247657</v>
      </c>
      <c r="N11" s="40">
        <v>175665</v>
      </c>
      <c r="O11" s="41">
        <f t="shared" si="5"/>
        <v>150.7440016476161</v>
      </c>
      <c r="P11" s="41">
        <v>116532</v>
      </c>
      <c r="Q11" s="42">
        <v>100</v>
      </c>
      <c r="R11" s="35"/>
      <c r="S11" s="43"/>
      <c r="T11" s="35"/>
      <c r="U11" s="43"/>
      <c r="V11" s="35"/>
      <c r="W11" s="36"/>
      <c r="X11" s="36"/>
    </row>
    <row r="12" spans="1:24" ht="16.5" customHeight="1">
      <c r="A12" s="37"/>
      <c r="B12" s="38" t="s">
        <v>11</v>
      </c>
      <c r="C12" s="39"/>
      <c r="D12" s="40">
        <v>1522920</v>
      </c>
      <c r="E12" s="40">
        <f t="shared" si="0"/>
        <v>50.3142576225314</v>
      </c>
      <c r="F12" s="40">
        <v>1509941</v>
      </c>
      <c r="G12" s="40">
        <f t="shared" si="1"/>
        <v>49.88545719330148</v>
      </c>
      <c r="H12" s="40">
        <v>1913419</v>
      </c>
      <c r="I12" s="40">
        <f t="shared" si="2"/>
        <v>63.215570421195075</v>
      </c>
      <c r="J12" s="40">
        <v>3366939</v>
      </c>
      <c r="K12" s="40">
        <f t="shared" si="3"/>
        <v>111.23698962870554</v>
      </c>
      <c r="L12" s="40">
        <v>3052369</v>
      </c>
      <c r="M12" s="40">
        <f t="shared" si="4"/>
        <v>100.84422046136932</v>
      </c>
      <c r="N12" s="40">
        <v>3096251</v>
      </c>
      <c r="O12" s="41">
        <f t="shared" si="5"/>
        <v>102.2939947456337</v>
      </c>
      <c r="P12" s="41">
        <v>3026816</v>
      </c>
      <c r="Q12" s="42">
        <v>100</v>
      </c>
      <c r="R12" s="44"/>
      <c r="S12" s="45"/>
      <c r="T12" s="44"/>
      <c r="U12" s="45"/>
      <c r="V12" s="44"/>
      <c r="W12" s="44"/>
      <c r="X12" s="46"/>
    </row>
    <row r="13" spans="1:24" ht="16.5" customHeight="1">
      <c r="A13" s="37"/>
      <c r="B13" s="47" t="s">
        <v>12</v>
      </c>
      <c r="C13" s="39"/>
      <c r="D13" s="40">
        <v>34541</v>
      </c>
      <c r="E13" s="40">
        <f t="shared" si="0"/>
        <v>111.78678921647949</v>
      </c>
      <c r="F13" s="40">
        <v>34110</v>
      </c>
      <c r="G13" s="40">
        <f t="shared" si="1"/>
        <v>110.39192206867537</v>
      </c>
      <c r="H13" s="40">
        <v>33765</v>
      </c>
      <c r="I13" s="40">
        <f t="shared" si="2"/>
        <v>109.27538108029387</v>
      </c>
      <c r="J13" s="40">
        <v>33408</v>
      </c>
      <c r="K13" s="40">
        <f t="shared" si="3"/>
        <v>108.12000388362083</v>
      </c>
      <c r="L13" s="40">
        <v>33448</v>
      </c>
      <c r="M13" s="40">
        <f t="shared" si="4"/>
        <v>108.24945791125926</v>
      </c>
      <c r="N13" s="40">
        <v>32208</v>
      </c>
      <c r="O13" s="41">
        <f t="shared" si="5"/>
        <v>104.23638305446778</v>
      </c>
      <c r="P13" s="41">
        <v>30899</v>
      </c>
      <c r="Q13" s="42">
        <v>100</v>
      </c>
      <c r="R13" s="35"/>
      <c r="S13" s="43"/>
      <c r="T13" s="35"/>
      <c r="U13" s="43"/>
      <c r="V13" s="35"/>
      <c r="W13" s="36"/>
      <c r="X13" s="36"/>
    </row>
    <row r="14" spans="1:24" ht="16.5" customHeight="1">
      <c r="A14" s="37"/>
      <c r="B14" s="38" t="s">
        <v>13</v>
      </c>
      <c r="C14" s="39"/>
      <c r="D14" s="40">
        <v>164431</v>
      </c>
      <c r="E14" s="40">
        <f t="shared" si="0"/>
        <v>95.11939745933313</v>
      </c>
      <c r="F14" s="40">
        <v>150309</v>
      </c>
      <c r="G14" s="40">
        <f t="shared" si="1"/>
        <v>86.95015850244117</v>
      </c>
      <c r="H14" s="40">
        <v>75123</v>
      </c>
      <c r="I14" s="40">
        <f t="shared" si="2"/>
        <v>43.45685725524678</v>
      </c>
      <c r="J14" s="40">
        <v>117952</v>
      </c>
      <c r="K14" s="40">
        <f t="shared" si="3"/>
        <v>68.2324085429345</v>
      </c>
      <c r="L14" s="40">
        <v>128222</v>
      </c>
      <c r="M14" s="40">
        <f t="shared" si="4"/>
        <v>74.1733577064581</v>
      </c>
      <c r="N14" s="40">
        <v>160168</v>
      </c>
      <c r="O14" s="41">
        <f t="shared" si="5"/>
        <v>92.65335400421131</v>
      </c>
      <c r="P14" s="41">
        <v>172868</v>
      </c>
      <c r="Q14" s="42">
        <v>100</v>
      </c>
      <c r="R14" s="35"/>
      <c r="S14" s="35"/>
      <c r="T14" s="35"/>
      <c r="U14" s="35"/>
      <c r="V14" s="35"/>
      <c r="W14" s="36"/>
      <c r="X14" s="36"/>
    </row>
    <row r="15" spans="1:24" ht="16.5" customHeight="1">
      <c r="A15" s="48" t="s">
        <v>69</v>
      </c>
      <c r="B15" s="38" t="s">
        <v>14</v>
      </c>
      <c r="C15" s="39"/>
      <c r="D15" s="40">
        <v>231773</v>
      </c>
      <c r="E15" s="40">
        <f t="shared" si="0"/>
        <v>106.52115964409148</v>
      </c>
      <c r="F15" s="40">
        <v>220223</v>
      </c>
      <c r="G15" s="40">
        <f t="shared" si="1"/>
        <v>101.21286491653798</v>
      </c>
      <c r="H15" s="40">
        <v>217932</v>
      </c>
      <c r="I15" s="40">
        <f t="shared" si="2"/>
        <v>100.15993823075226</v>
      </c>
      <c r="J15" s="40">
        <v>217779</v>
      </c>
      <c r="K15" s="40">
        <f t="shared" si="3"/>
        <v>100.08962056033532</v>
      </c>
      <c r="L15" s="40">
        <v>217650</v>
      </c>
      <c r="M15" s="40">
        <f t="shared" si="4"/>
        <v>100.03033311272888</v>
      </c>
      <c r="N15" s="40">
        <v>217584</v>
      </c>
      <c r="O15" s="41">
        <f t="shared" si="5"/>
        <v>100</v>
      </c>
      <c r="P15" s="41">
        <v>217584</v>
      </c>
      <c r="Q15" s="42">
        <v>100</v>
      </c>
      <c r="R15" s="49"/>
      <c r="S15" s="50"/>
      <c r="T15" s="49"/>
      <c r="U15" s="50"/>
      <c r="V15" s="49"/>
      <c r="W15" s="50"/>
      <c r="X15" s="49"/>
    </row>
    <row r="16" spans="1:17" ht="16.5" customHeight="1">
      <c r="A16" s="37"/>
      <c r="B16" s="38" t="s">
        <v>15</v>
      </c>
      <c r="C16" s="39"/>
      <c r="D16" s="40">
        <v>203514</v>
      </c>
      <c r="E16" s="40">
        <f t="shared" si="0"/>
        <v>115.55416761299114</v>
      </c>
      <c r="F16" s="40">
        <v>188922</v>
      </c>
      <c r="G16" s="40">
        <f t="shared" si="1"/>
        <v>107.26890756302521</v>
      </c>
      <c r="H16" s="40">
        <v>212234</v>
      </c>
      <c r="I16" s="40">
        <f t="shared" si="2"/>
        <v>120.50533727004316</v>
      </c>
      <c r="J16" s="40">
        <v>156537</v>
      </c>
      <c r="K16" s="40">
        <f t="shared" si="3"/>
        <v>88.88087667499433</v>
      </c>
      <c r="L16" s="40">
        <v>148035</v>
      </c>
      <c r="M16" s="40">
        <f t="shared" si="4"/>
        <v>84.05348625936861</v>
      </c>
      <c r="N16" s="40">
        <v>157972</v>
      </c>
      <c r="O16" s="41">
        <f t="shared" si="5"/>
        <v>89.69566204860323</v>
      </c>
      <c r="P16" s="41">
        <v>176120</v>
      </c>
      <c r="Q16" s="42">
        <v>100</v>
      </c>
    </row>
    <row r="17" spans="1:24" ht="16.5" customHeight="1">
      <c r="A17" s="37"/>
      <c r="B17" s="38" t="s">
        <v>16</v>
      </c>
      <c r="C17" s="39"/>
      <c r="D17" s="40">
        <v>8998790</v>
      </c>
      <c r="E17" s="40">
        <f t="shared" si="0"/>
        <v>120.68035321183659</v>
      </c>
      <c r="F17" s="40">
        <v>8669044</v>
      </c>
      <c r="G17" s="40">
        <f t="shared" si="1"/>
        <v>116.2582182636724</v>
      </c>
      <c r="H17" s="40">
        <v>8281684</v>
      </c>
      <c r="I17" s="40">
        <f t="shared" si="2"/>
        <v>111.06343745201472</v>
      </c>
      <c r="J17" s="40">
        <v>8142259</v>
      </c>
      <c r="K17" s="40">
        <f t="shared" si="3"/>
        <v>109.19364626380383</v>
      </c>
      <c r="L17" s="40">
        <v>7623751</v>
      </c>
      <c r="M17" s="40">
        <f t="shared" si="4"/>
        <v>102.24007488552265</v>
      </c>
      <c r="N17" s="40">
        <v>7211292</v>
      </c>
      <c r="O17" s="41">
        <f t="shared" si="5"/>
        <v>96.70869813315917</v>
      </c>
      <c r="P17" s="41">
        <v>7456715</v>
      </c>
      <c r="Q17" s="42">
        <v>100</v>
      </c>
      <c r="R17" s="15"/>
      <c r="S17" s="15"/>
      <c r="T17" s="15"/>
      <c r="U17" s="15"/>
      <c r="V17" s="15"/>
      <c r="W17" s="15"/>
      <c r="X17" s="15"/>
    </row>
    <row r="18" spans="1:24" ht="16.5" customHeight="1">
      <c r="A18" s="48" t="s">
        <v>70</v>
      </c>
      <c r="B18" s="38" t="s">
        <v>17</v>
      </c>
      <c r="C18" s="39"/>
      <c r="D18" s="40">
        <v>28095</v>
      </c>
      <c r="E18" s="40">
        <f t="shared" si="0"/>
        <v>126.95436059647538</v>
      </c>
      <c r="F18" s="40">
        <v>27605</v>
      </c>
      <c r="G18" s="40">
        <f t="shared" si="1"/>
        <v>124.74017171260732</v>
      </c>
      <c r="H18" s="40">
        <v>25227</v>
      </c>
      <c r="I18" s="40">
        <f t="shared" si="2"/>
        <v>113.99457749661093</v>
      </c>
      <c r="J18" s="40">
        <v>27513</v>
      </c>
      <c r="K18" s="40">
        <f t="shared" si="3"/>
        <v>124.32444645277903</v>
      </c>
      <c r="L18" s="40">
        <v>26262</v>
      </c>
      <c r="M18" s="40">
        <f t="shared" si="4"/>
        <v>118.67148666967917</v>
      </c>
      <c r="N18" s="40">
        <v>24256</v>
      </c>
      <c r="O18" s="41">
        <f t="shared" si="5"/>
        <v>109.60686850429282</v>
      </c>
      <c r="P18" s="41">
        <v>22130</v>
      </c>
      <c r="Q18" s="42">
        <v>100</v>
      </c>
      <c r="R18" s="51"/>
      <c r="S18" s="23"/>
      <c r="T18" s="51"/>
      <c r="U18" s="23"/>
      <c r="V18" s="51"/>
      <c r="W18" s="23"/>
      <c r="X18" s="51"/>
    </row>
    <row r="19" spans="1:28" ht="16.5" customHeight="1">
      <c r="A19" s="37"/>
      <c r="B19" s="38" t="s">
        <v>18</v>
      </c>
      <c r="C19" s="39"/>
      <c r="D19" s="40">
        <v>784968</v>
      </c>
      <c r="E19" s="40">
        <f t="shared" si="0"/>
        <v>185.97876201803476</v>
      </c>
      <c r="F19" s="40">
        <v>822904</v>
      </c>
      <c r="G19" s="40">
        <f t="shared" si="1"/>
        <v>194.96675938342565</v>
      </c>
      <c r="H19" s="40">
        <v>826091</v>
      </c>
      <c r="I19" s="40">
        <f t="shared" si="2"/>
        <v>195.72184024602322</v>
      </c>
      <c r="J19" s="40">
        <v>722837</v>
      </c>
      <c r="K19" s="40">
        <f t="shared" si="3"/>
        <v>171.2583575391993</v>
      </c>
      <c r="L19" s="40">
        <v>593613</v>
      </c>
      <c r="M19" s="40">
        <f t="shared" si="4"/>
        <v>140.64192534958323</v>
      </c>
      <c r="N19" s="40">
        <v>438054</v>
      </c>
      <c r="O19" s="41">
        <f t="shared" si="5"/>
        <v>103.78606595052054</v>
      </c>
      <c r="P19" s="41">
        <v>422074</v>
      </c>
      <c r="Q19" s="42">
        <v>100</v>
      </c>
      <c r="R19" s="18"/>
      <c r="S19" s="15"/>
      <c r="T19" s="18"/>
      <c r="U19" s="15"/>
      <c r="V19" s="18"/>
      <c r="W19" s="15"/>
      <c r="X19" s="18"/>
      <c r="Z19" s="52"/>
      <c r="AB19" s="52"/>
    </row>
    <row r="20" spans="1:24" ht="16.5" customHeight="1">
      <c r="A20" s="37"/>
      <c r="B20" s="38" t="s">
        <v>19</v>
      </c>
      <c r="C20" s="39"/>
      <c r="D20" s="40">
        <v>952347</v>
      </c>
      <c r="E20" s="40">
        <f t="shared" si="0"/>
        <v>82.0901749211075</v>
      </c>
      <c r="F20" s="40">
        <v>962140</v>
      </c>
      <c r="G20" s="40">
        <f t="shared" si="1"/>
        <v>82.93430955165961</v>
      </c>
      <c r="H20" s="40">
        <v>891852</v>
      </c>
      <c r="I20" s="40">
        <f t="shared" si="2"/>
        <v>76.87564163455082</v>
      </c>
      <c r="J20" s="40">
        <v>1121028</v>
      </c>
      <c r="K20" s="40">
        <f t="shared" si="3"/>
        <v>96.6300987050511</v>
      </c>
      <c r="L20" s="40">
        <v>1180251</v>
      </c>
      <c r="M20" s="40">
        <f t="shared" si="4"/>
        <v>101.73498844519074</v>
      </c>
      <c r="N20" s="40">
        <v>1179368</v>
      </c>
      <c r="O20" s="41">
        <f t="shared" si="5"/>
        <v>101.65887582609776</v>
      </c>
      <c r="P20" s="41">
        <v>1160123</v>
      </c>
      <c r="Q20" s="42">
        <v>100</v>
      </c>
      <c r="R20" s="53"/>
      <c r="S20" s="43"/>
      <c r="T20" s="53"/>
      <c r="U20" s="43"/>
      <c r="V20" s="53"/>
      <c r="W20" s="43"/>
      <c r="X20" s="53"/>
    </row>
    <row r="21" spans="1:24" ht="16.5" customHeight="1">
      <c r="A21" s="37"/>
      <c r="B21" s="38" t="s">
        <v>20</v>
      </c>
      <c r="C21" s="39"/>
      <c r="D21" s="40">
        <v>11295368</v>
      </c>
      <c r="E21" s="40">
        <f t="shared" si="0"/>
        <v>82.85166506983445</v>
      </c>
      <c r="F21" s="40">
        <v>11888741</v>
      </c>
      <c r="G21" s="40">
        <f t="shared" si="1"/>
        <v>87.20406342086497</v>
      </c>
      <c r="H21" s="40">
        <v>11824127</v>
      </c>
      <c r="I21" s="40">
        <f t="shared" si="2"/>
        <v>86.7301189254911</v>
      </c>
      <c r="J21" s="40">
        <v>12062811</v>
      </c>
      <c r="K21" s="40">
        <f t="shared" si="3"/>
        <v>88.48086904054077</v>
      </c>
      <c r="L21" s="40">
        <v>12703324</v>
      </c>
      <c r="M21" s="40">
        <f t="shared" si="4"/>
        <v>93.17903987914246</v>
      </c>
      <c r="N21" s="40">
        <v>14169837</v>
      </c>
      <c r="O21" s="41">
        <f t="shared" si="5"/>
        <v>103.93593101332756</v>
      </c>
      <c r="P21" s="41">
        <v>13633242</v>
      </c>
      <c r="Q21" s="42">
        <v>100</v>
      </c>
      <c r="R21" s="53"/>
      <c r="S21" s="43"/>
      <c r="T21" s="53"/>
      <c r="U21" s="43"/>
      <c r="V21" s="53"/>
      <c r="W21" s="43"/>
      <c r="X21" s="53"/>
    </row>
    <row r="22" spans="1:24" ht="16.5" customHeight="1">
      <c r="A22" s="37"/>
      <c r="B22" s="38" t="s">
        <v>21</v>
      </c>
      <c r="C22" s="39"/>
      <c r="D22" s="40">
        <v>3797739</v>
      </c>
      <c r="E22" s="40">
        <f t="shared" si="0"/>
        <v>82.52319739175745</v>
      </c>
      <c r="F22" s="40">
        <v>3938755</v>
      </c>
      <c r="G22" s="40">
        <f t="shared" si="1"/>
        <v>85.58741302200379</v>
      </c>
      <c r="H22" s="40">
        <v>4508515</v>
      </c>
      <c r="I22" s="40">
        <f t="shared" si="2"/>
        <v>97.9680471166395</v>
      </c>
      <c r="J22" s="40">
        <v>4333727</v>
      </c>
      <c r="K22" s="40">
        <f t="shared" si="3"/>
        <v>94.16998078672306</v>
      </c>
      <c r="L22" s="40">
        <v>4446119</v>
      </c>
      <c r="M22" s="40">
        <f t="shared" si="4"/>
        <v>96.61220949208023</v>
      </c>
      <c r="N22" s="40">
        <v>4380350</v>
      </c>
      <c r="O22" s="41">
        <f t="shared" si="5"/>
        <v>95.18307806170586</v>
      </c>
      <c r="P22" s="41">
        <v>4602026</v>
      </c>
      <c r="Q22" s="42">
        <v>100</v>
      </c>
      <c r="R22" s="53"/>
      <c r="S22" s="43"/>
      <c r="T22" s="53"/>
      <c r="U22" s="43"/>
      <c r="V22" s="53"/>
      <c r="W22" s="43"/>
      <c r="X22" s="53"/>
    </row>
    <row r="23" spans="1:24" ht="16.5" customHeight="1">
      <c r="A23" s="37"/>
      <c r="B23" s="38" t="s">
        <v>22</v>
      </c>
      <c r="C23" s="39"/>
      <c r="D23" s="40">
        <v>621357</v>
      </c>
      <c r="E23" s="40">
        <f t="shared" si="0"/>
        <v>1566.8280505333232</v>
      </c>
      <c r="F23" s="40">
        <v>431533</v>
      </c>
      <c r="G23" s="40">
        <f t="shared" si="1"/>
        <v>1088.1635020299066</v>
      </c>
      <c r="H23" s="40">
        <v>70325</v>
      </c>
      <c r="I23" s="40">
        <f t="shared" si="2"/>
        <v>177.33313160350002</v>
      </c>
      <c r="J23" s="40">
        <v>87920</v>
      </c>
      <c r="K23" s="40">
        <f t="shared" si="3"/>
        <v>221.701086819477</v>
      </c>
      <c r="L23" s="40">
        <v>298169</v>
      </c>
      <c r="M23" s="40">
        <f t="shared" si="4"/>
        <v>751.8697833925914</v>
      </c>
      <c r="N23" s="40">
        <v>567904</v>
      </c>
      <c r="O23" s="41">
        <f t="shared" si="5"/>
        <v>1432.0397407771643</v>
      </c>
      <c r="P23" s="41">
        <v>39657</v>
      </c>
      <c r="Q23" s="42">
        <v>100</v>
      </c>
      <c r="R23" s="53"/>
      <c r="S23" s="43"/>
      <c r="T23" s="53"/>
      <c r="U23" s="43"/>
      <c r="V23" s="53"/>
      <c r="W23" s="43"/>
      <c r="X23" s="53"/>
    </row>
    <row r="24" spans="1:29" ht="16.5" customHeight="1">
      <c r="A24" s="37"/>
      <c r="B24" s="38" t="s">
        <v>23</v>
      </c>
      <c r="C24" s="39"/>
      <c r="D24" s="40">
        <v>18631</v>
      </c>
      <c r="E24" s="40">
        <f t="shared" si="0"/>
        <v>1.088594444668423</v>
      </c>
      <c r="F24" s="40">
        <v>51781</v>
      </c>
      <c r="G24" s="40">
        <f t="shared" si="1"/>
        <v>3.0255224593084438</v>
      </c>
      <c r="H24" s="40">
        <v>24253</v>
      </c>
      <c r="I24" s="40">
        <f t="shared" si="2"/>
        <v>1.4170834129431198</v>
      </c>
      <c r="J24" s="40">
        <v>99223</v>
      </c>
      <c r="K24" s="40">
        <f t="shared" si="3"/>
        <v>5.797520615282858</v>
      </c>
      <c r="L24" s="40">
        <v>313492</v>
      </c>
      <c r="M24" s="40">
        <f t="shared" si="4"/>
        <v>18.317087093982785</v>
      </c>
      <c r="N24" s="40">
        <v>1722114</v>
      </c>
      <c r="O24" s="41">
        <f t="shared" si="5"/>
        <v>100.62174512831929</v>
      </c>
      <c r="P24" s="41">
        <v>1711473</v>
      </c>
      <c r="Q24" s="42">
        <v>100</v>
      </c>
      <c r="R24" s="53"/>
      <c r="S24" s="43"/>
      <c r="T24" s="53"/>
      <c r="U24" s="43"/>
      <c r="V24" s="53"/>
      <c r="W24" s="43"/>
      <c r="X24" s="53"/>
      <c r="AA24" s="54"/>
      <c r="AC24" s="54"/>
    </row>
    <row r="25" spans="1:28" ht="16.5" customHeight="1">
      <c r="A25" s="37"/>
      <c r="B25" s="38" t="s">
        <v>24</v>
      </c>
      <c r="C25" s="39"/>
      <c r="D25" s="40">
        <v>33554</v>
      </c>
      <c r="E25" s="40">
        <f t="shared" si="0"/>
        <v>4.199746418124721</v>
      </c>
      <c r="F25" s="40">
        <v>129164</v>
      </c>
      <c r="G25" s="40">
        <f t="shared" si="1"/>
        <v>16.166658113806445</v>
      </c>
      <c r="H25" s="40">
        <v>1367482</v>
      </c>
      <c r="I25" s="40">
        <f t="shared" si="2"/>
        <v>171.1592546745553</v>
      </c>
      <c r="J25" s="40">
        <v>83140</v>
      </c>
      <c r="K25" s="40">
        <f t="shared" si="3"/>
        <v>10.40611900825205</v>
      </c>
      <c r="L25" s="40">
        <v>1562068</v>
      </c>
      <c r="M25" s="40">
        <f t="shared" si="4"/>
        <v>195.51437944409747</v>
      </c>
      <c r="N25" s="40">
        <v>1056516</v>
      </c>
      <c r="O25" s="41">
        <f t="shared" si="5"/>
        <v>132.23756591439047</v>
      </c>
      <c r="P25" s="41">
        <v>798953</v>
      </c>
      <c r="Q25" s="42">
        <v>100</v>
      </c>
      <c r="R25" s="43"/>
      <c r="S25" s="53"/>
      <c r="T25" s="43"/>
      <c r="U25" s="53"/>
      <c r="V25" s="43"/>
      <c r="W25" s="53"/>
      <c r="Z25" s="54"/>
      <c r="AB25" s="54"/>
    </row>
    <row r="26" spans="1:23" ht="16.5" customHeight="1">
      <c r="A26" s="37"/>
      <c r="B26" s="38" t="s">
        <v>25</v>
      </c>
      <c r="C26" s="39"/>
      <c r="D26" s="40">
        <v>1231678</v>
      </c>
      <c r="E26" s="40">
        <f t="shared" si="0"/>
        <v>197.25942712545745</v>
      </c>
      <c r="F26" s="40">
        <v>2426151</v>
      </c>
      <c r="G26" s="40">
        <f t="shared" si="1"/>
        <v>388.5602863571938</v>
      </c>
      <c r="H26" s="40">
        <v>809738</v>
      </c>
      <c r="I26" s="40">
        <f t="shared" si="2"/>
        <v>129.68361373809847</v>
      </c>
      <c r="J26" s="40">
        <v>685238</v>
      </c>
      <c r="K26" s="40">
        <f t="shared" si="3"/>
        <v>109.74431249449468</v>
      </c>
      <c r="L26" s="40">
        <v>831058</v>
      </c>
      <c r="M26" s="40">
        <f t="shared" si="4"/>
        <v>133.09811897917183</v>
      </c>
      <c r="N26" s="40">
        <v>594778</v>
      </c>
      <c r="O26" s="41">
        <f t="shared" si="5"/>
        <v>95.25668847444327</v>
      </c>
      <c r="P26" s="41">
        <v>624395</v>
      </c>
      <c r="Q26" s="42">
        <v>100</v>
      </c>
      <c r="R26" s="43"/>
      <c r="S26" s="53"/>
      <c r="T26" s="43"/>
      <c r="U26" s="53"/>
      <c r="V26" s="43"/>
      <c r="W26" s="53"/>
    </row>
    <row r="27" spans="1:23" ht="16.5" customHeight="1">
      <c r="A27" s="37"/>
      <c r="B27" s="38" t="s">
        <v>26</v>
      </c>
      <c r="C27" s="39"/>
      <c r="D27" s="40">
        <v>7966300</v>
      </c>
      <c r="E27" s="40">
        <f t="shared" si="0"/>
        <v>163.54211574387716</v>
      </c>
      <c r="F27" s="40">
        <v>6053400</v>
      </c>
      <c r="G27" s="40">
        <f t="shared" si="1"/>
        <v>124.2717250723656</v>
      </c>
      <c r="H27" s="40">
        <v>5613700</v>
      </c>
      <c r="I27" s="40">
        <f t="shared" si="2"/>
        <v>115.24501652604135</v>
      </c>
      <c r="J27" s="40">
        <v>3204800</v>
      </c>
      <c r="K27" s="40">
        <f t="shared" si="3"/>
        <v>65.79212087618814</v>
      </c>
      <c r="L27" s="40">
        <v>4573100</v>
      </c>
      <c r="M27" s="40">
        <f t="shared" si="4"/>
        <v>93.88228531543183</v>
      </c>
      <c r="N27" s="40">
        <v>4844000</v>
      </c>
      <c r="O27" s="41">
        <f t="shared" si="5"/>
        <v>99.44365749009464</v>
      </c>
      <c r="P27" s="41">
        <v>4871100</v>
      </c>
      <c r="Q27" s="42">
        <v>100</v>
      </c>
      <c r="R27" s="43"/>
      <c r="S27" s="53"/>
      <c r="T27" s="43"/>
      <c r="U27" s="53"/>
      <c r="V27" s="43"/>
      <c r="W27" s="53"/>
    </row>
    <row r="28" spans="1:24" ht="16.5" customHeight="1">
      <c r="A28" s="37"/>
      <c r="B28" s="38" t="s">
        <v>27</v>
      </c>
      <c r="C28" s="39"/>
      <c r="D28" s="40">
        <v>434765</v>
      </c>
      <c r="E28" s="40">
        <f t="shared" si="0"/>
        <v>222.90497064779925</v>
      </c>
      <c r="F28" s="40">
        <v>337237</v>
      </c>
      <c r="G28" s="40">
        <f t="shared" si="1"/>
        <v>172.90215078571612</v>
      </c>
      <c r="H28" s="40">
        <v>118400</v>
      </c>
      <c r="I28" s="40">
        <f t="shared" si="2"/>
        <v>60.70394011638341</v>
      </c>
      <c r="J28" s="40">
        <v>135773</v>
      </c>
      <c r="K28" s="40">
        <f t="shared" si="3"/>
        <v>69.61111538362942</v>
      </c>
      <c r="L28" s="40">
        <v>505217</v>
      </c>
      <c r="M28" s="40">
        <f t="shared" si="4"/>
        <v>259.02586582583507</v>
      </c>
      <c r="N28" s="40">
        <v>368354</v>
      </c>
      <c r="O28" s="41">
        <f t="shared" si="5"/>
        <v>188.8559050475531</v>
      </c>
      <c r="P28" s="41">
        <v>195045</v>
      </c>
      <c r="Q28" s="42">
        <v>100</v>
      </c>
      <c r="R28" s="53"/>
      <c r="S28" s="43"/>
      <c r="T28" s="53"/>
      <c r="U28" s="43"/>
      <c r="V28" s="53"/>
      <c r="W28" s="43"/>
      <c r="X28" s="53"/>
    </row>
    <row r="29" spans="1:24" ht="16.5" customHeight="1">
      <c r="A29" s="55"/>
      <c r="B29" s="56" t="s">
        <v>28</v>
      </c>
      <c r="C29" s="26"/>
      <c r="D29" s="57">
        <v>60483440</v>
      </c>
      <c r="E29" s="57">
        <f t="shared" si="0"/>
        <v>95.29127790309605</v>
      </c>
      <c r="F29" s="57">
        <v>60457999</v>
      </c>
      <c r="G29" s="57">
        <f t="shared" si="1"/>
        <v>95.25119576819876</v>
      </c>
      <c r="H29" s="57">
        <v>60102683</v>
      </c>
      <c r="I29" s="57">
        <f t="shared" si="2"/>
        <v>94.69139765322022</v>
      </c>
      <c r="J29" s="57">
        <v>58412492</v>
      </c>
      <c r="K29" s="57">
        <f t="shared" si="3"/>
        <v>92.02851240247536</v>
      </c>
      <c r="L29" s="57">
        <v>61990938</v>
      </c>
      <c r="M29" s="57">
        <f t="shared" si="4"/>
        <v>97.66633148563635</v>
      </c>
      <c r="N29" s="57">
        <f>SUM(N7:N28)</f>
        <v>64504186</v>
      </c>
      <c r="O29" s="57">
        <f t="shared" si="5"/>
        <v>101.62593784412721</v>
      </c>
      <c r="P29" s="57">
        <f>SUM(P7:P28)</f>
        <v>63472168</v>
      </c>
      <c r="Q29" s="58">
        <v>100</v>
      </c>
      <c r="R29" s="53"/>
      <c r="S29" s="43"/>
      <c r="T29" s="53"/>
      <c r="U29" s="43"/>
      <c r="V29" s="53"/>
      <c r="W29" s="43"/>
      <c r="X29" s="53"/>
    </row>
    <row r="30" spans="1:24" ht="16.5" customHeight="1">
      <c r="A30" s="14" t="s">
        <v>71</v>
      </c>
      <c r="C30" s="1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53"/>
      <c r="Q30" s="43"/>
      <c r="R30" s="53"/>
      <c r="S30" s="43"/>
      <c r="T30" s="53"/>
      <c r="U30" s="43"/>
      <c r="V30" s="53"/>
      <c r="W30" s="43"/>
      <c r="X30" s="53"/>
    </row>
    <row r="31" spans="1:24" ht="16.5" customHeight="1">
      <c r="A31" s="60" t="s">
        <v>72</v>
      </c>
      <c r="C31" s="14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61"/>
      <c r="Q31" s="43"/>
      <c r="R31" s="61"/>
      <c r="S31" s="43"/>
      <c r="T31" s="61"/>
      <c r="U31" s="43"/>
      <c r="V31" s="61"/>
      <c r="W31" s="43"/>
      <c r="X31" s="61"/>
    </row>
    <row r="32" spans="1:24" ht="16.5" customHeight="1">
      <c r="A32" s="60" t="s">
        <v>44</v>
      </c>
      <c r="B32" s="60"/>
      <c r="D32" s="32"/>
      <c r="L32" s="32"/>
      <c r="M32" s="32"/>
      <c r="N32" s="32"/>
      <c r="O32" s="32"/>
      <c r="Q32" s="15"/>
      <c r="R32" s="53"/>
      <c r="S32" s="15"/>
      <c r="T32" s="53"/>
      <c r="U32" s="15"/>
      <c r="V32" s="53"/>
      <c r="W32" s="15"/>
      <c r="X32" s="53"/>
    </row>
    <row r="33" spans="1:24" ht="9.75" customHeight="1">
      <c r="A33" s="13"/>
      <c r="B33" s="62"/>
      <c r="C33" s="13"/>
      <c r="D33" s="32"/>
      <c r="E33" s="32"/>
      <c r="F33" s="32"/>
      <c r="G33" s="32"/>
      <c r="H33" s="33"/>
      <c r="I33" s="32"/>
      <c r="J33" s="32"/>
      <c r="K33" s="32"/>
      <c r="L33" s="32"/>
      <c r="M33" s="32"/>
      <c r="N33" s="32"/>
      <c r="O33" s="32"/>
      <c r="Q33" s="15"/>
      <c r="R33" s="53"/>
      <c r="S33" s="15"/>
      <c r="T33" s="53"/>
      <c r="U33" s="15"/>
      <c r="V33" s="53"/>
      <c r="W33" s="15"/>
      <c r="X33" s="53"/>
    </row>
    <row r="34" spans="1:17" s="64" customFormat="1" ht="21.75" customHeight="1">
      <c r="A34" s="16" t="s">
        <v>46</v>
      </c>
      <c r="B34" s="63"/>
      <c r="C34" s="63"/>
      <c r="D34" s="63"/>
      <c r="E34" s="33"/>
      <c r="F34" s="33"/>
      <c r="G34" s="33"/>
      <c r="H34" s="33"/>
      <c r="I34" s="33"/>
      <c r="J34" s="33"/>
      <c r="K34" s="33"/>
      <c r="L34" s="120" t="s">
        <v>83</v>
      </c>
      <c r="M34" s="120"/>
      <c r="N34" s="120"/>
      <c r="O34" s="120"/>
      <c r="P34" s="120"/>
      <c r="Q34" s="120"/>
    </row>
    <row r="35" spans="1:24" ht="19.5" customHeight="1">
      <c r="A35" s="29"/>
      <c r="B35" s="20" t="s">
        <v>1</v>
      </c>
      <c r="C35" s="65"/>
      <c r="D35" s="121" t="s">
        <v>77</v>
      </c>
      <c r="E35" s="122"/>
      <c r="F35" s="121" t="s">
        <v>78</v>
      </c>
      <c r="G35" s="122"/>
      <c r="H35" s="121" t="s">
        <v>79</v>
      </c>
      <c r="I35" s="122"/>
      <c r="J35" s="121" t="s">
        <v>74</v>
      </c>
      <c r="K35" s="122"/>
      <c r="L35" s="121" t="s">
        <v>76</v>
      </c>
      <c r="M35" s="122"/>
      <c r="N35" s="121" t="s">
        <v>80</v>
      </c>
      <c r="O35" s="122"/>
      <c r="P35" s="121" t="s">
        <v>81</v>
      </c>
      <c r="Q35" s="122"/>
      <c r="R35" s="53"/>
      <c r="S35" s="43"/>
      <c r="T35" s="53"/>
      <c r="U35" s="43"/>
      <c r="V35" s="53"/>
      <c r="W35" s="43"/>
      <c r="X35" s="53"/>
    </row>
    <row r="36" spans="1:24" ht="19.5" customHeight="1">
      <c r="A36" s="55"/>
      <c r="B36" s="25" t="s">
        <v>29</v>
      </c>
      <c r="C36" s="66"/>
      <c r="D36" s="27" t="s">
        <v>2</v>
      </c>
      <c r="E36" s="27" t="s">
        <v>3</v>
      </c>
      <c r="F36" s="27" t="s">
        <v>2</v>
      </c>
      <c r="G36" s="27" t="s">
        <v>3</v>
      </c>
      <c r="H36" s="27" t="s">
        <v>2</v>
      </c>
      <c r="I36" s="27" t="s">
        <v>3</v>
      </c>
      <c r="J36" s="27" t="s">
        <v>2</v>
      </c>
      <c r="K36" s="27" t="s">
        <v>3</v>
      </c>
      <c r="L36" s="27" t="s">
        <v>2</v>
      </c>
      <c r="M36" s="27" t="s">
        <v>3</v>
      </c>
      <c r="N36" s="27" t="s">
        <v>2</v>
      </c>
      <c r="O36" s="27" t="s">
        <v>3</v>
      </c>
      <c r="P36" s="27" t="s">
        <v>2</v>
      </c>
      <c r="Q36" s="27" t="s">
        <v>3</v>
      </c>
      <c r="R36" s="53"/>
      <c r="S36" s="43"/>
      <c r="T36" s="53"/>
      <c r="U36" s="43"/>
      <c r="V36" s="53"/>
      <c r="W36" s="43"/>
      <c r="X36" s="53"/>
    </row>
    <row r="37" spans="1:24" ht="16.5" customHeight="1">
      <c r="A37" s="37"/>
      <c r="B37" s="30"/>
      <c r="C37" s="65"/>
      <c r="D37" s="31" t="s">
        <v>4</v>
      </c>
      <c r="E37" s="32"/>
      <c r="F37" s="31" t="s">
        <v>4</v>
      </c>
      <c r="G37" s="32"/>
      <c r="H37" s="31" t="s">
        <v>4</v>
      </c>
      <c r="I37" s="32"/>
      <c r="J37" s="31" t="s">
        <v>4</v>
      </c>
      <c r="K37" s="32"/>
      <c r="L37" s="31" t="s">
        <v>4</v>
      </c>
      <c r="M37" s="32"/>
      <c r="N37" s="72" t="s">
        <v>4</v>
      </c>
      <c r="O37" s="93"/>
      <c r="P37" s="94" t="s">
        <v>4</v>
      </c>
      <c r="Q37" s="34"/>
      <c r="R37" s="53"/>
      <c r="S37" s="43"/>
      <c r="T37" s="53"/>
      <c r="U37" s="43"/>
      <c r="V37" s="53"/>
      <c r="W37" s="43"/>
      <c r="X37" s="53"/>
    </row>
    <row r="38" spans="1:24" ht="16.5" customHeight="1">
      <c r="A38" s="37"/>
      <c r="B38" s="38" t="s">
        <v>30</v>
      </c>
      <c r="C38" s="67"/>
      <c r="D38" s="40">
        <v>405089</v>
      </c>
      <c r="E38" s="40">
        <f aca="true" t="shared" si="6" ref="E38:E49">D38/P38*100</f>
        <v>101.77859852767519</v>
      </c>
      <c r="F38" s="40">
        <v>407658</v>
      </c>
      <c r="G38" s="40">
        <f aca="true" t="shared" si="7" ref="G38:G49">F38/P38*100</f>
        <v>102.42405969699253</v>
      </c>
      <c r="H38" s="40">
        <v>424219</v>
      </c>
      <c r="I38" s="40">
        <f aca="true" t="shared" si="8" ref="I38:I49">H38/P38*100</f>
        <v>106.5850104268737</v>
      </c>
      <c r="J38" s="40">
        <v>421735</v>
      </c>
      <c r="K38" s="40">
        <f>J38/P38*100</f>
        <v>105.96090550488681</v>
      </c>
      <c r="L38" s="40">
        <v>389066</v>
      </c>
      <c r="M38" s="40">
        <f>L38/P38*100</f>
        <v>97.75282028089747</v>
      </c>
      <c r="N38" s="41">
        <v>401956</v>
      </c>
      <c r="O38" s="41">
        <f>N38/P38*100</f>
        <v>100.99143237607096</v>
      </c>
      <c r="P38" s="41">
        <v>398010</v>
      </c>
      <c r="Q38" s="42">
        <v>100</v>
      </c>
      <c r="R38" s="61"/>
      <c r="S38" s="43"/>
      <c r="T38" s="61"/>
      <c r="U38" s="43"/>
      <c r="V38" s="61"/>
      <c r="W38" s="43"/>
      <c r="X38" s="61"/>
    </row>
    <row r="39" spans="1:24" ht="16.5" customHeight="1">
      <c r="A39" s="37"/>
      <c r="B39" s="38" t="s">
        <v>31</v>
      </c>
      <c r="C39" s="67"/>
      <c r="D39" s="40">
        <v>5554768</v>
      </c>
      <c r="E39" s="40">
        <f t="shared" si="6"/>
        <v>92.06886806916641</v>
      </c>
      <c r="F39" s="40">
        <v>5193097</v>
      </c>
      <c r="G39" s="40">
        <f t="shared" si="7"/>
        <v>86.0742631489531</v>
      </c>
      <c r="H39" s="40">
        <v>6389090</v>
      </c>
      <c r="I39" s="40">
        <f t="shared" si="8"/>
        <v>105.89754320829068</v>
      </c>
      <c r="J39" s="40">
        <v>5243993</v>
      </c>
      <c r="K39" s="40">
        <f aca="true" t="shared" si="9" ref="K39:K51">J39/P39*100</f>
        <v>86.91785141569048</v>
      </c>
      <c r="L39" s="40">
        <v>5783245</v>
      </c>
      <c r="M39" s="40">
        <f aca="true" t="shared" si="10" ref="M39:M51">L39/P39*100</f>
        <v>95.85581628551657</v>
      </c>
      <c r="N39" s="41">
        <v>5711268</v>
      </c>
      <c r="O39" s="41">
        <f aca="true" t="shared" si="11" ref="O39:O51">N39/P39*100</f>
        <v>94.66281580070526</v>
      </c>
      <c r="P39" s="41">
        <v>6033275</v>
      </c>
      <c r="Q39" s="42">
        <v>100</v>
      </c>
      <c r="R39" s="15"/>
      <c r="S39" s="15"/>
      <c r="T39" s="15"/>
      <c r="U39" s="15"/>
      <c r="V39" s="15"/>
      <c r="W39" s="15"/>
      <c r="X39" s="15"/>
    </row>
    <row r="40" spans="1:24" ht="16.5" customHeight="1">
      <c r="A40" s="37"/>
      <c r="B40" s="38" t="s">
        <v>32</v>
      </c>
      <c r="C40" s="67"/>
      <c r="D40" s="40">
        <v>26195234</v>
      </c>
      <c r="E40" s="40">
        <f t="shared" si="6"/>
        <v>90.77286714256012</v>
      </c>
      <c r="F40" s="40">
        <v>26954246</v>
      </c>
      <c r="G40" s="40">
        <f t="shared" si="7"/>
        <v>93.40302862291219</v>
      </c>
      <c r="H40" s="40">
        <v>28510435</v>
      </c>
      <c r="I40" s="40">
        <f t="shared" si="8"/>
        <v>98.7956026058632</v>
      </c>
      <c r="J40" s="40">
        <v>28242176</v>
      </c>
      <c r="K40" s="40">
        <f t="shared" si="9"/>
        <v>97.86601982119343</v>
      </c>
      <c r="L40" s="40">
        <v>28800665</v>
      </c>
      <c r="M40" s="40">
        <f t="shared" si="10"/>
        <v>99.80132025781413</v>
      </c>
      <c r="N40" s="41">
        <v>29124929</v>
      </c>
      <c r="O40" s="41">
        <f t="shared" si="11"/>
        <v>100.92497401067295</v>
      </c>
      <c r="P40" s="41">
        <v>28858000</v>
      </c>
      <c r="Q40" s="42">
        <v>100</v>
      </c>
      <c r="R40" s="15"/>
      <c r="S40" s="15"/>
      <c r="T40" s="15"/>
      <c r="U40" s="15"/>
      <c r="V40" s="15"/>
      <c r="W40" s="15"/>
      <c r="X40" s="15"/>
    </row>
    <row r="41" spans="1:17" ht="16.5" customHeight="1">
      <c r="A41" s="37"/>
      <c r="B41" s="38" t="s">
        <v>33</v>
      </c>
      <c r="C41" s="67"/>
      <c r="D41" s="40">
        <v>5986042</v>
      </c>
      <c r="E41" s="40">
        <f t="shared" si="6"/>
        <v>121.17165242886124</v>
      </c>
      <c r="F41" s="40">
        <v>7804900</v>
      </c>
      <c r="G41" s="40">
        <f t="shared" si="7"/>
        <v>157.98964157652404</v>
      </c>
      <c r="H41" s="40">
        <v>5829582</v>
      </c>
      <c r="I41" s="40">
        <f t="shared" si="8"/>
        <v>118.00453186087665</v>
      </c>
      <c r="J41" s="40">
        <v>5439349</v>
      </c>
      <c r="K41" s="40">
        <f t="shared" si="9"/>
        <v>110.10529269044117</v>
      </c>
      <c r="L41" s="40">
        <v>4869355</v>
      </c>
      <c r="M41" s="40">
        <f t="shared" si="10"/>
        <v>98.56726558429388</v>
      </c>
      <c r="N41" s="41">
        <v>4876118</v>
      </c>
      <c r="O41" s="41">
        <f t="shared" si="11"/>
        <v>98.70416470484405</v>
      </c>
      <c r="P41" s="41">
        <v>4940134</v>
      </c>
      <c r="Q41" s="42">
        <v>100</v>
      </c>
    </row>
    <row r="42" spans="1:17" ht="16.5" customHeight="1">
      <c r="A42" s="37"/>
      <c r="B42" s="38" t="s">
        <v>34</v>
      </c>
      <c r="C42" s="67"/>
      <c r="D42" s="40">
        <v>527639</v>
      </c>
      <c r="E42" s="40">
        <f t="shared" si="6"/>
        <v>106.20004629303492</v>
      </c>
      <c r="F42" s="40">
        <v>463604</v>
      </c>
      <c r="G42" s="40">
        <f t="shared" si="7"/>
        <v>93.31146155162176</v>
      </c>
      <c r="H42" s="40">
        <v>463381</v>
      </c>
      <c r="I42" s="40">
        <f t="shared" si="8"/>
        <v>93.26657743516459</v>
      </c>
      <c r="J42" s="40">
        <v>453032</v>
      </c>
      <c r="K42" s="40">
        <f t="shared" si="9"/>
        <v>91.18359213823503</v>
      </c>
      <c r="L42" s="40">
        <v>512568</v>
      </c>
      <c r="M42" s="40">
        <f t="shared" si="10"/>
        <v>103.16664486197631</v>
      </c>
      <c r="N42" s="41">
        <v>505610</v>
      </c>
      <c r="O42" s="41">
        <f t="shared" si="11"/>
        <v>101.76617991888655</v>
      </c>
      <c r="P42" s="41">
        <v>496835</v>
      </c>
      <c r="Q42" s="42">
        <v>100</v>
      </c>
    </row>
    <row r="43" spans="1:17" ht="16.5" customHeight="1">
      <c r="A43" s="37"/>
      <c r="B43" s="38" t="s">
        <v>35</v>
      </c>
      <c r="C43" s="67"/>
      <c r="D43" s="40">
        <v>328200</v>
      </c>
      <c r="E43" s="40">
        <f t="shared" si="6"/>
        <v>92.24127755012563</v>
      </c>
      <c r="F43" s="40">
        <v>301629</v>
      </c>
      <c r="G43" s="40">
        <f t="shared" si="7"/>
        <v>84.77344395541391</v>
      </c>
      <c r="H43" s="40">
        <v>325841</v>
      </c>
      <c r="I43" s="40">
        <f t="shared" si="8"/>
        <v>91.57827580198197</v>
      </c>
      <c r="J43" s="40">
        <v>495142</v>
      </c>
      <c r="K43" s="40">
        <f t="shared" si="9"/>
        <v>139.16066620574134</v>
      </c>
      <c r="L43" s="40">
        <v>292034</v>
      </c>
      <c r="M43" s="40">
        <f t="shared" si="10"/>
        <v>82.0767496894375</v>
      </c>
      <c r="N43" s="41">
        <v>363713</v>
      </c>
      <c r="O43" s="41">
        <f t="shared" si="11"/>
        <v>102.22227843262901</v>
      </c>
      <c r="P43" s="41">
        <v>355806</v>
      </c>
      <c r="Q43" s="42">
        <v>100</v>
      </c>
    </row>
    <row r="44" spans="1:17" ht="16.5" customHeight="1">
      <c r="A44" s="37"/>
      <c r="B44" s="38" t="s">
        <v>36</v>
      </c>
      <c r="C44" s="67"/>
      <c r="D44" s="40">
        <v>3803850</v>
      </c>
      <c r="E44" s="40">
        <f t="shared" si="6"/>
        <v>78.17192953973536</v>
      </c>
      <c r="F44" s="40">
        <v>3608800</v>
      </c>
      <c r="G44" s="40">
        <f t="shared" si="7"/>
        <v>74.16350784678602</v>
      </c>
      <c r="H44" s="40">
        <v>3385320</v>
      </c>
      <c r="I44" s="40">
        <f t="shared" si="8"/>
        <v>69.57082863663314</v>
      </c>
      <c r="J44" s="40">
        <v>3026240</v>
      </c>
      <c r="K44" s="40">
        <f t="shared" si="9"/>
        <v>62.19146918262517</v>
      </c>
      <c r="L44" s="40">
        <v>3161597</v>
      </c>
      <c r="M44" s="40">
        <f t="shared" si="10"/>
        <v>64.9731555968397</v>
      </c>
      <c r="N44" s="41">
        <v>4041891</v>
      </c>
      <c r="O44" s="41">
        <f t="shared" si="11"/>
        <v>83.0638480642745</v>
      </c>
      <c r="P44" s="41">
        <v>4866005</v>
      </c>
      <c r="Q44" s="42">
        <v>100</v>
      </c>
    </row>
    <row r="45" spans="1:17" ht="16.5" customHeight="1">
      <c r="A45" s="37"/>
      <c r="B45" s="38" t="s">
        <v>37</v>
      </c>
      <c r="C45" s="67"/>
      <c r="D45" s="40">
        <v>1502795</v>
      </c>
      <c r="E45" s="40">
        <f t="shared" si="6"/>
        <v>88.28431309194687</v>
      </c>
      <c r="F45" s="40">
        <v>1577071</v>
      </c>
      <c r="G45" s="40">
        <f t="shared" si="7"/>
        <v>92.6477862464473</v>
      </c>
      <c r="H45" s="40">
        <v>2057697</v>
      </c>
      <c r="I45" s="40">
        <f t="shared" si="8"/>
        <v>120.88299880979096</v>
      </c>
      <c r="J45" s="40">
        <v>1365564</v>
      </c>
      <c r="K45" s="40">
        <f t="shared" si="9"/>
        <v>80.22243867133663</v>
      </c>
      <c r="L45" s="40">
        <v>1675274</v>
      </c>
      <c r="M45" s="40">
        <f t="shared" si="10"/>
        <v>98.41689274371967</v>
      </c>
      <c r="N45" s="41">
        <v>1495756</v>
      </c>
      <c r="O45" s="41">
        <f t="shared" si="11"/>
        <v>87.87079476120037</v>
      </c>
      <c r="P45" s="41">
        <v>1702222</v>
      </c>
      <c r="Q45" s="42">
        <v>100</v>
      </c>
    </row>
    <row r="46" spans="1:17" ht="16.5" customHeight="1">
      <c r="A46" s="37"/>
      <c r="B46" s="38" t="s">
        <v>38</v>
      </c>
      <c r="C46" s="67"/>
      <c r="D46" s="40">
        <v>6454175</v>
      </c>
      <c r="E46" s="40">
        <f t="shared" si="6"/>
        <v>83.25624749989713</v>
      </c>
      <c r="F46" s="40">
        <v>6062351</v>
      </c>
      <c r="G46" s="40">
        <f t="shared" si="7"/>
        <v>78.20187634937832</v>
      </c>
      <c r="H46" s="40">
        <v>6736964</v>
      </c>
      <c r="I46" s="40">
        <f t="shared" si="8"/>
        <v>86.90411124301664</v>
      </c>
      <c r="J46" s="40">
        <v>5779568</v>
      </c>
      <c r="K46" s="40">
        <f t="shared" si="9"/>
        <v>74.55409000383247</v>
      </c>
      <c r="L46" s="40">
        <v>7728929</v>
      </c>
      <c r="M46" s="40">
        <f t="shared" si="10"/>
        <v>99.70005860286287</v>
      </c>
      <c r="N46" s="41">
        <v>8855851</v>
      </c>
      <c r="O46" s="41">
        <f t="shared" si="11"/>
        <v>114.23689668752574</v>
      </c>
      <c r="P46" s="41">
        <v>7752181</v>
      </c>
      <c r="Q46" s="42">
        <v>100</v>
      </c>
    </row>
    <row r="47" spans="1:17" ht="16.5" customHeight="1">
      <c r="A47" s="37"/>
      <c r="B47" s="38" t="s">
        <v>39</v>
      </c>
      <c r="C47" s="67"/>
      <c r="D47" s="68">
        <v>39363</v>
      </c>
      <c r="E47" s="40">
        <f t="shared" si="6"/>
        <v>18.855081766187983</v>
      </c>
      <c r="F47" s="68">
        <v>11290</v>
      </c>
      <c r="G47" s="40">
        <f t="shared" si="7"/>
        <v>5.407968730540413</v>
      </c>
      <c r="H47" s="68">
        <v>0</v>
      </c>
      <c r="I47" s="40">
        <f t="shared" si="8"/>
        <v>0</v>
      </c>
      <c r="J47" s="68">
        <v>4393</v>
      </c>
      <c r="K47" s="40">
        <f t="shared" si="9"/>
        <v>2.1042698523705967</v>
      </c>
      <c r="L47" s="68">
        <v>0</v>
      </c>
      <c r="M47" s="40">
        <f t="shared" si="10"/>
        <v>0</v>
      </c>
      <c r="N47" s="68">
        <v>9020</v>
      </c>
      <c r="O47" s="41">
        <f t="shared" si="11"/>
        <v>4.320626922008373</v>
      </c>
      <c r="P47" s="68">
        <v>208766</v>
      </c>
      <c r="Q47" s="42">
        <v>100</v>
      </c>
    </row>
    <row r="48" spans="1:17" ht="16.5" customHeight="1">
      <c r="A48" s="37"/>
      <c r="B48" s="38" t="s">
        <v>40</v>
      </c>
      <c r="C48" s="67"/>
      <c r="D48" s="41">
        <v>8584023</v>
      </c>
      <c r="E48" s="40">
        <f t="shared" si="6"/>
        <v>132.7971595345367</v>
      </c>
      <c r="F48" s="41">
        <v>6923338</v>
      </c>
      <c r="G48" s="40">
        <f t="shared" si="7"/>
        <v>107.105913031398</v>
      </c>
      <c r="H48" s="41">
        <v>5696245</v>
      </c>
      <c r="I48" s="40">
        <f t="shared" si="8"/>
        <v>88.12245214310434</v>
      </c>
      <c r="J48" s="41">
        <v>6223167</v>
      </c>
      <c r="K48" s="40">
        <f t="shared" si="9"/>
        <v>96.27407812270121</v>
      </c>
      <c r="L48" s="41">
        <v>6236315</v>
      </c>
      <c r="M48" s="40">
        <f t="shared" si="10"/>
        <v>96.47748124191001</v>
      </c>
      <c r="N48" s="41">
        <v>6533011</v>
      </c>
      <c r="O48" s="41">
        <f t="shared" si="11"/>
        <v>101.0674486785372</v>
      </c>
      <c r="P48" s="41">
        <v>6464011</v>
      </c>
      <c r="Q48" s="42">
        <v>100</v>
      </c>
    </row>
    <row r="49" spans="1:17" ht="16.5" customHeight="1">
      <c r="A49" s="37"/>
      <c r="B49" s="38" t="s">
        <v>41</v>
      </c>
      <c r="C49" s="67"/>
      <c r="D49" s="41">
        <v>765025</v>
      </c>
      <c r="E49" s="40">
        <f t="shared" si="6"/>
        <v>72.72778262613816</v>
      </c>
      <c r="F49" s="41">
        <v>1031615</v>
      </c>
      <c r="G49" s="40">
        <f t="shared" si="7"/>
        <v>98.07139828615213</v>
      </c>
      <c r="H49" s="41">
        <v>148135</v>
      </c>
      <c r="I49" s="40">
        <f t="shared" si="8"/>
        <v>14.082585640107158</v>
      </c>
      <c r="J49" s="41">
        <v>1212916</v>
      </c>
      <c r="K49" s="40">
        <f t="shared" si="9"/>
        <v>115.30693923958695</v>
      </c>
      <c r="L49" s="41">
        <v>2173536</v>
      </c>
      <c r="M49" s="40">
        <f t="shared" si="10"/>
        <v>206.62913465322816</v>
      </c>
      <c r="N49" s="41">
        <v>2390018</v>
      </c>
      <c r="O49" s="41">
        <f t="shared" si="11"/>
        <v>227.20918868868014</v>
      </c>
      <c r="P49" s="41">
        <v>1051902</v>
      </c>
      <c r="Q49" s="42">
        <v>100</v>
      </c>
    </row>
    <row r="50" spans="1:17" ht="16.5" customHeight="1">
      <c r="A50" s="37"/>
      <c r="B50" s="38" t="s">
        <v>42</v>
      </c>
      <c r="C50" s="67"/>
      <c r="D50" s="68">
        <v>0</v>
      </c>
      <c r="E50" s="92" t="s">
        <v>86</v>
      </c>
      <c r="F50" s="68">
        <v>0</v>
      </c>
      <c r="G50" s="92" t="s">
        <v>86</v>
      </c>
      <c r="H50" s="68">
        <v>0</v>
      </c>
      <c r="I50" s="92" t="s">
        <v>86</v>
      </c>
      <c r="J50" s="68">
        <v>0</v>
      </c>
      <c r="K50" s="92" t="s">
        <v>86</v>
      </c>
      <c r="L50" s="68">
        <v>0</v>
      </c>
      <c r="M50" s="92" t="s">
        <v>86</v>
      </c>
      <c r="N50" s="68">
        <v>0</v>
      </c>
      <c r="O50" s="68" t="s">
        <v>86</v>
      </c>
      <c r="P50" s="68">
        <v>0</v>
      </c>
      <c r="Q50" s="69">
        <v>100</v>
      </c>
    </row>
    <row r="51" spans="1:17" ht="16.5" customHeight="1">
      <c r="A51" s="55"/>
      <c r="B51" s="38" t="s">
        <v>43</v>
      </c>
      <c r="C51" s="66"/>
      <c r="D51" s="73">
        <v>60146203</v>
      </c>
      <c r="E51" s="57">
        <f>D51/P51*100</f>
        <v>95.27787308366715</v>
      </c>
      <c r="F51" s="57">
        <v>60339599</v>
      </c>
      <c r="G51" s="57">
        <f>F51/P51*100</f>
        <v>95.58423256479497</v>
      </c>
      <c r="H51" s="57">
        <v>59966909</v>
      </c>
      <c r="I51" s="57">
        <f>H51/P51*100</f>
        <v>94.99385264472669</v>
      </c>
      <c r="J51" s="57">
        <v>57907275</v>
      </c>
      <c r="K51" s="57">
        <f t="shared" si="9"/>
        <v>91.73117707980688</v>
      </c>
      <c r="L51" s="57">
        <v>61622584</v>
      </c>
      <c r="M51" s="57">
        <f t="shared" si="10"/>
        <v>97.61661492479614</v>
      </c>
      <c r="N51" s="57">
        <f>SUM(N38:N50)</f>
        <v>64309141</v>
      </c>
      <c r="O51" s="57">
        <f t="shared" si="11"/>
        <v>101.87240205865791</v>
      </c>
      <c r="P51" s="57">
        <f>SUM(P38:P50)</f>
        <v>63127147</v>
      </c>
      <c r="Q51" s="58">
        <v>100</v>
      </c>
    </row>
    <row r="52" spans="1:15" ht="24" customHeight="1">
      <c r="A52" s="14" t="s">
        <v>73</v>
      </c>
      <c r="B52" s="70"/>
      <c r="C52" s="7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4:15" ht="16.5" customHeight="1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</sheetData>
  <sheetProtection/>
  <mergeCells count="20">
    <mergeCell ref="S4:T4"/>
    <mergeCell ref="U4:V4"/>
    <mergeCell ref="W4:X4"/>
    <mergeCell ref="D35:E35"/>
    <mergeCell ref="F35:G35"/>
    <mergeCell ref="H35:I35"/>
    <mergeCell ref="J35:K35"/>
    <mergeCell ref="L35:M35"/>
    <mergeCell ref="N35:O35"/>
    <mergeCell ref="P4:Q4"/>
    <mergeCell ref="L3:Q3"/>
    <mergeCell ref="L34:Q34"/>
    <mergeCell ref="P35:Q35"/>
    <mergeCell ref="U3:X3"/>
    <mergeCell ref="D4:E4"/>
    <mergeCell ref="F4:G4"/>
    <mergeCell ref="H4:I4"/>
    <mergeCell ref="J4:K4"/>
    <mergeCell ref="L4:M4"/>
    <mergeCell ref="N4:O4"/>
  </mergeCells>
  <printOptions/>
  <pageMargins left="0.8661417322834646" right="0.31496062992125984" top="0.35433070866141736" bottom="0.1968503937007874" header="0.3937007874015748" footer="0.35433070866141736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6.875" style="4" customWidth="1"/>
    <col min="2" max="2" width="8.625" style="4" customWidth="1"/>
    <col min="3" max="3" width="9.625" style="4" customWidth="1"/>
    <col min="4" max="4" width="11.625" style="4" customWidth="1"/>
    <col min="5" max="5" width="6.25390625" style="4" customWidth="1"/>
    <col min="6" max="16384" width="9.00390625" style="4" customWidth="1"/>
  </cols>
  <sheetData>
    <row r="1" spans="1:5" ht="27.75" customHeight="1">
      <c r="A1" s="1" t="s">
        <v>68</v>
      </c>
      <c r="B1" s="2"/>
      <c r="C1" s="2"/>
      <c r="D1" s="3" t="s">
        <v>82</v>
      </c>
      <c r="E1" s="2"/>
    </row>
    <row r="2" spans="1:5" ht="18" customHeight="1">
      <c r="A2" s="5"/>
      <c r="B2" s="2"/>
      <c r="C2" s="2"/>
      <c r="D2" s="2"/>
      <c r="E2" s="2"/>
    </row>
    <row r="3" spans="1:5" ht="21.75" customHeight="1">
      <c r="A3" s="2"/>
      <c r="B3" s="6" t="s">
        <v>66</v>
      </c>
      <c r="C3" s="6"/>
      <c r="D3" s="7"/>
      <c r="E3" s="6"/>
    </row>
    <row r="4" spans="1:5" ht="21.75" customHeight="1">
      <c r="A4" s="2"/>
      <c r="B4" s="6"/>
      <c r="C4" s="125">
        <v>19776438</v>
      </c>
      <c r="D4" s="125"/>
      <c r="E4" s="9" t="s">
        <v>4</v>
      </c>
    </row>
    <row r="5" spans="1:5" ht="21.75" customHeight="1">
      <c r="A5" s="2"/>
      <c r="B5" s="6" t="s">
        <v>47</v>
      </c>
      <c r="C5" s="6"/>
      <c r="D5" s="7"/>
      <c r="E5" s="6"/>
    </row>
    <row r="6" spans="1:5" ht="21.75" customHeight="1">
      <c r="A6" s="2"/>
      <c r="B6" s="6"/>
      <c r="C6" s="125">
        <v>1547707</v>
      </c>
      <c r="D6" s="125"/>
      <c r="E6" s="9" t="s">
        <v>4</v>
      </c>
    </row>
    <row r="7" spans="1:5" ht="21.75" customHeight="1">
      <c r="A7" s="2"/>
      <c r="B7" s="6" t="s">
        <v>48</v>
      </c>
      <c r="C7" s="6"/>
      <c r="D7" s="7"/>
      <c r="E7" s="6"/>
    </row>
    <row r="8" spans="1:5" ht="21.75" customHeight="1">
      <c r="A8" s="2"/>
      <c r="B8" s="6"/>
      <c r="C8" s="126">
        <v>13823166</v>
      </c>
      <c r="D8" s="126"/>
      <c r="E8" s="9" t="s">
        <v>4</v>
      </c>
    </row>
    <row r="9" spans="1:5" ht="21.75" customHeight="1">
      <c r="A9" s="2"/>
      <c r="B9" s="6" t="s">
        <v>49</v>
      </c>
      <c r="C9" s="6"/>
      <c r="D9" s="7"/>
      <c r="E9" s="6"/>
    </row>
    <row r="10" spans="1:5" ht="21.75" customHeight="1">
      <c r="A10" s="2"/>
      <c r="B10" s="6"/>
      <c r="C10" s="126">
        <v>2145191</v>
      </c>
      <c r="D10" s="126"/>
      <c r="E10" s="9" t="s">
        <v>4</v>
      </c>
    </row>
    <row r="11" spans="1:5" ht="21.75" customHeight="1">
      <c r="A11" s="2"/>
      <c r="B11" s="6" t="s">
        <v>67</v>
      </c>
      <c r="C11" s="6"/>
      <c r="D11" s="7"/>
      <c r="E11" s="6"/>
    </row>
    <row r="12" spans="1:5" ht="21.75" customHeight="1">
      <c r="A12" s="2"/>
      <c r="B12" s="6"/>
      <c r="C12" s="126">
        <v>64618</v>
      </c>
      <c r="D12" s="126"/>
      <c r="E12" s="9" t="s">
        <v>4</v>
      </c>
    </row>
    <row r="13" spans="1:5" ht="21.75" customHeight="1">
      <c r="A13" s="2"/>
      <c r="B13" s="6"/>
      <c r="C13" s="8"/>
      <c r="D13" s="8"/>
      <c r="E13" s="9"/>
    </row>
    <row r="14" spans="1:5" ht="21.75" customHeight="1">
      <c r="A14" s="2"/>
      <c r="B14" s="6" t="s">
        <v>44</v>
      </c>
      <c r="C14" s="6"/>
      <c r="D14" s="6"/>
      <c r="E14" s="6"/>
    </row>
    <row r="15" spans="1:5" ht="15.75">
      <c r="A15" s="2"/>
      <c r="B15" s="2"/>
      <c r="C15" s="126"/>
      <c r="D15" s="126"/>
      <c r="E15" s="10"/>
    </row>
    <row r="16" spans="1:5" ht="15.75">
      <c r="A16" s="2"/>
      <c r="B16" s="2"/>
      <c r="C16" s="2"/>
      <c r="D16" s="2"/>
      <c r="E16" s="2"/>
    </row>
  </sheetData>
  <sheetProtection/>
  <mergeCells count="6">
    <mergeCell ref="C4:D4"/>
    <mergeCell ref="C6:D6"/>
    <mergeCell ref="C8:D8"/>
    <mergeCell ref="C10:D10"/>
    <mergeCell ref="C12:D12"/>
    <mergeCell ref="C15:D15"/>
  </mergeCells>
  <printOptions/>
  <pageMargins left="0.7480314960629921" right="0.7480314960629921" top="0.984251968503937" bottom="0.35433070866141736" header="0.5118110236220472" footer="0.236220472440944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尾﨑　智之</cp:lastModifiedBy>
  <cp:lastPrinted>2020-04-22T04:02:06Z</cp:lastPrinted>
  <dcterms:created xsi:type="dcterms:W3CDTF">2007-05-03T03:00:48Z</dcterms:created>
  <dcterms:modified xsi:type="dcterms:W3CDTF">2021-11-10T01:21:37Z</dcterms:modified>
  <cp:category/>
  <cp:version/>
  <cp:contentType/>
  <cp:contentStatus/>
</cp:coreProperties>
</file>