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0" windowWidth="9105" windowHeight="8190" activeTab="0"/>
  </bookViews>
  <sheets>
    <sheet name="予算" sheetId="1" r:id="rId1"/>
    <sheet name="決算" sheetId="2" r:id="rId2"/>
  </sheets>
  <definedNames>
    <definedName name="_xlnm.Print_Area" localSheetId="1">'決算'!$A$1:$U$30</definedName>
    <definedName name="_xlnm.Print_Area" localSheetId="0">'予算'!$A$1:$E$20</definedName>
  </definedNames>
  <calcPr fullCalcOnLoad="1"/>
</workbook>
</file>

<file path=xl/sharedStrings.xml><?xml version="1.0" encoding="utf-8"?>
<sst xmlns="http://schemas.openxmlformats.org/spreadsheetml/2006/main" count="144" uniqueCount="49">
  <si>
    <t>病院事業会計</t>
  </si>
  <si>
    <t>科       目</t>
  </si>
  <si>
    <t>対前年度比</t>
  </si>
  <si>
    <t>〔収益的収支〕</t>
  </si>
  <si>
    <t>千円</t>
  </si>
  <si>
    <t>％</t>
  </si>
  <si>
    <t>医業収益</t>
  </si>
  <si>
    <t>医業外収益</t>
  </si>
  <si>
    <t>特別利益</t>
  </si>
  <si>
    <t>収益合計</t>
  </si>
  <si>
    <t>医業費用</t>
  </si>
  <si>
    <t>医業外費用</t>
  </si>
  <si>
    <t>特別損失</t>
  </si>
  <si>
    <t>予備費</t>
  </si>
  <si>
    <t>費用合計</t>
  </si>
  <si>
    <t>〔資本的収支〕</t>
  </si>
  <si>
    <t>資本的収入</t>
  </si>
  <si>
    <t>資本的支出</t>
  </si>
  <si>
    <t>科目</t>
  </si>
  <si>
    <t>平成24年度</t>
  </si>
  <si>
    <t>平成25年度</t>
  </si>
  <si>
    <t>平成26年度</t>
  </si>
  <si>
    <t>平成27年度</t>
  </si>
  <si>
    <t>平成28年度</t>
  </si>
  <si>
    <t>金額</t>
  </si>
  <si>
    <t>指数</t>
  </si>
  <si>
    <t>入院収益</t>
  </si>
  <si>
    <t xml:space="preserve">         -</t>
  </si>
  <si>
    <t>外来収益</t>
  </si>
  <si>
    <t>その他医業収益</t>
  </si>
  <si>
    <t>医業外収益</t>
  </si>
  <si>
    <t>給与費</t>
  </si>
  <si>
    <t>材料費</t>
  </si>
  <si>
    <t>経費</t>
  </si>
  <si>
    <t>減価償却費</t>
  </si>
  <si>
    <t>資産減耗費</t>
  </si>
  <si>
    <t>研究研修費</t>
  </si>
  <si>
    <t>医業外費用</t>
  </si>
  <si>
    <t>〔資本的収支〕</t>
  </si>
  <si>
    <t xml:space="preserve"> </t>
  </si>
  <si>
    <t>（注）消費税を含まない。</t>
  </si>
  <si>
    <t>その他医業費用</t>
  </si>
  <si>
    <t>資料：病院経営管理課</t>
  </si>
  <si>
    <t>平成30年度
当初予算</t>
  </si>
  <si>
    <t>平成29年度</t>
  </si>
  <si>
    <t>平成31年度
当初予算</t>
  </si>
  <si>
    <t>平成30年度</t>
  </si>
  <si>
    <t>（指数：平成30年度＝100）</t>
  </si>
  <si>
    <t>皆増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</si>
</sst>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"/>
    <numFmt numFmtId="177" formatCode="#,##0.0"/>
    <numFmt numFmtId="178" formatCode="#,##0_ "/>
    <numFmt numFmtId="179" formatCode="[=0]&quot;-&quot;;#,##0"/>
    <numFmt numFmtId="180" formatCode="0.0_ "/>
    <numFmt numFmtId="181" formatCode="0.0_);[Red]\(0.0\)"/>
    <numFmt numFmtId="182" formatCode="0.0"/>
    <numFmt numFmtId="183" formatCode="#,##0.0;[Red]\-#,##0.0"/>
    <numFmt numFmtId="184" formatCode="#,##0.0_);[Red]\(#,##0.0\)"/>
    <numFmt numFmtId="185" formatCode="0.00_);[Red]\(0.00\)"/>
    <numFmt numFmtId="186" formatCode="0.000_);[Red]\(0.000\)"/>
    <numFmt numFmtId="187" formatCode="0.00000_);[Red]\(0.00000\)"/>
    <numFmt numFmtId="188" formatCode="#,##0.000_);[Red]\(#,##0.000\)"/>
    <numFmt numFmtId="189" formatCode="0.000_ "/>
    <numFmt numFmtId="190" formatCode="0.00_ "/>
    <numFmt numFmtId="191" formatCode="0_);[Red]\(0\)"/>
    <numFmt numFmtId="192" formatCode="#,##0_);[Red]\(#,##0\)"/>
    <numFmt numFmtId="193" formatCode="0.0%"/>
    <numFmt numFmtId="194" formatCode="0.0000_);[Red]\(0.0000\)"/>
    <numFmt numFmtId="195" formatCode="[&lt;=999]000;[&lt;=99999]000\-00;000\-0000"/>
    <numFmt numFmtId="196" formatCode="0.000000000"/>
    <numFmt numFmtId="197" formatCode="0.00000000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#,##0.0_ "/>
    <numFmt numFmtId="204" formatCode="0.000%"/>
  </numFmts>
  <fonts count="2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Meiryo UI"/>
      <family val="3"/>
    </font>
    <font>
      <b/>
      <sz val="12"/>
      <name val="Meiryo UI"/>
      <family val="3"/>
    </font>
    <font>
      <sz val="10"/>
      <name val="Meiryo UI"/>
      <family val="3"/>
    </font>
    <font>
      <b/>
      <sz val="11"/>
      <name val="Meiryo UI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2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21" fillId="0" borderId="0" xfId="0" applyFont="1" applyFill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Alignment="1">
      <alignment/>
    </xf>
    <xf numFmtId="0" fontId="22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3" fillId="0" borderId="1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right"/>
    </xf>
    <xf numFmtId="0" fontId="21" fillId="0" borderId="11" xfId="0" applyFont="1" applyFill="1" applyBorder="1" applyAlignment="1">
      <alignment horizontal="right"/>
    </xf>
    <xf numFmtId="0" fontId="23" fillId="0" borderId="10" xfId="0" applyFont="1" applyFill="1" applyBorder="1" applyAlignment="1">
      <alignment horizontal="distributed"/>
    </xf>
    <xf numFmtId="38" fontId="21" fillId="0" borderId="0" xfId="49" applyFont="1" applyFill="1" applyBorder="1" applyAlignment="1">
      <alignment/>
    </xf>
    <xf numFmtId="0" fontId="23" fillId="0" borderId="10" xfId="0" applyFont="1" applyFill="1" applyBorder="1" applyAlignment="1">
      <alignment/>
    </xf>
    <xf numFmtId="0" fontId="23" fillId="0" borderId="12" xfId="0" applyFont="1" applyFill="1" applyBorder="1" applyAlignment="1">
      <alignment horizontal="distributed"/>
    </xf>
    <xf numFmtId="38" fontId="21" fillId="0" borderId="13" xfId="49" applyFont="1" applyFill="1" applyBorder="1" applyAlignment="1">
      <alignment/>
    </xf>
    <xf numFmtId="0" fontId="23" fillId="0" borderId="0" xfId="0" applyFont="1" applyFill="1" applyBorder="1" applyAlignment="1">
      <alignment vertical="center"/>
    </xf>
    <xf numFmtId="3" fontId="21" fillId="0" borderId="14" xfId="0" applyNumberFormat="1" applyFont="1" applyFill="1" applyBorder="1" applyAlignment="1">
      <alignment horizontal="distributed" vertical="center"/>
    </xf>
    <xf numFmtId="0" fontId="23" fillId="0" borderId="15" xfId="0" applyFont="1" applyFill="1" applyBorder="1" applyAlignment="1">
      <alignment horizontal="distributed" vertical="center"/>
    </xf>
    <xf numFmtId="0" fontId="21" fillId="0" borderId="16" xfId="0" applyFont="1" applyFill="1" applyBorder="1" applyAlignment="1">
      <alignment horizontal="distributed" vertical="center"/>
    </xf>
    <xf numFmtId="0" fontId="21" fillId="0" borderId="17" xfId="0" applyFont="1" applyFill="1" applyBorder="1" applyAlignment="1">
      <alignment horizontal="distributed" vertical="center"/>
    </xf>
    <xf numFmtId="0" fontId="23" fillId="0" borderId="0" xfId="0" applyFont="1" applyFill="1" applyBorder="1" applyAlignment="1">
      <alignment horizontal="right" vertical="center"/>
    </xf>
    <xf numFmtId="0" fontId="23" fillId="0" borderId="11" xfId="0" applyFont="1" applyFill="1" applyBorder="1" applyAlignment="1">
      <alignment vertical="center"/>
    </xf>
    <xf numFmtId="0" fontId="21" fillId="0" borderId="16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distributed" vertical="center"/>
    </xf>
    <xf numFmtId="0" fontId="21" fillId="0" borderId="11" xfId="0" applyFont="1" applyFill="1" applyBorder="1" applyAlignment="1">
      <alignment vertical="center"/>
    </xf>
    <xf numFmtId="192" fontId="21" fillId="0" borderId="0" xfId="49" applyNumberFormat="1" applyFont="1" applyFill="1" applyBorder="1" applyAlignment="1">
      <alignment vertical="center"/>
    </xf>
    <xf numFmtId="192" fontId="21" fillId="0" borderId="0" xfId="0" applyNumberFormat="1" applyFont="1" applyFill="1" applyBorder="1" applyAlignment="1">
      <alignment vertical="center"/>
    </xf>
    <xf numFmtId="192" fontId="21" fillId="0" borderId="0" xfId="0" applyNumberFormat="1" applyFont="1" applyFill="1" applyBorder="1" applyAlignment="1">
      <alignment horizontal="right" vertical="center"/>
    </xf>
    <xf numFmtId="0" fontId="21" fillId="0" borderId="18" xfId="0" applyFont="1" applyFill="1" applyBorder="1" applyAlignment="1">
      <alignment vertical="center"/>
    </xf>
    <xf numFmtId="0" fontId="23" fillId="0" borderId="13" xfId="0" applyFont="1" applyFill="1" applyBorder="1" applyAlignment="1">
      <alignment vertical="center"/>
    </xf>
    <xf numFmtId="0" fontId="21" fillId="0" borderId="19" xfId="0" applyFont="1" applyFill="1" applyBorder="1" applyAlignment="1">
      <alignment vertical="center"/>
    </xf>
    <xf numFmtId="192" fontId="21" fillId="0" borderId="13" xfId="0" applyNumberFormat="1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180" fontId="21" fillId="0" borderId="0" xfId="0" applyNumberFormat="1" applyFont="1" applyFill="1" applyAlignment="1">
      <alignment vertical="center"/>
    </xf>
    <xf numFmtId="0" fontId="21" fillId="0" borderId="0" xfId="0" applyFont="1" applyFill="1" applyAlignment="1">
      <alignment horizontal="right" vertical="center"/>
    </xf>
    <xf numFmtId="192" fontId="21" fillId="0" borderId="16" xfId="49" applyNumberFormat="1" applyFont="1" applyFill="1" applyBorder="1" applyAlignment="1">
      <alignment vertical="center"/>
    </xf>
    <xf numFmtId="192" fontId="21" fillId="0" borderId="18" xfId="49" applyNumberFormat="1" applyFont="1" applyFill="1" applyBorder="1" applyAlignment="1">
      <alignment vertical="center"/>
    </xf>
    <xf numFmtId="0" fontId="23" fillId="0" borderId="20" xfId="0" applyFont="1" applyFill="1" applyBorder="1" applyAlignment="1">
      <alignment horizontal="distributed" vertical="center"/>
    </xf>
    <xf numFmtId="0" fontId="23" fillId="0" borderId="21" xfId="0" applyFont="1" applyFill="1" applyBorder="1" applyAlignment="1">
      <alignment horizontal="distributed" vertical="center"/>
    </xf>
    <xf numFmtId="0" fontId="23" fillId="0" borderId="21" xfId="0" applyFont="1" applyFill="1" applyBorder="1" applyAlignment="1">
      <alignment vertical="center"/>
    </xf>
    <xf numFmtId="0" fontId="23" fillId="0" borderId="21" xfId="0" applyFont="1" applyFill="1" applyBorder="1" applyAlignment="1">
      <alignment horizontal="right" vertical="center"/>
    </xf>
    <xf numFmtId="192" fontId="21" fillId="0" borderId="11" xfId="0" applyNumberFormat="1" applyFont="1" applyFill="1" applyBorder="1" applyAlignment="1">
      <alignment vertical="center"/>
    </xf>
    <xf numFmtId="192" fontId="21" fillId="0" borderId="19" xfId="0" applyNumberFormat="1" applyFont="1" applyFill="1" applyBorder="1" applyAlignment="1">
      <alignment vertical="center"/>
    </xf>
    <xf numFmtId="178" fontId="21" fillId="0" borderId="11" xfId="0" applyNumberFormat="1" applyFont="1" applyFill="1" applyBorder="1" applyAlignment="1">
      <alignment shrinkToFit="1"/>
    </xf>
    <xf numFmtId="178" fontId="21" fillId="0" borderId="11" xfId="0" applyNumberFormat="1" applyFont="1" applyFill="1" applyBorder="1" applyAlignment="1">
      <alignment horizontal="right" shrinkToFit="1"/>
    </xf>
    <xf numFmtId="0" fontId="21" fillId="0" borderId="11" xfId="0" applyFont="1" applyFill="1" applyBorder="1" applyAlignment="1">
      <alignment shrinkToFit="1"/>
    </xf>
    <xf numFmtId="178" fontId="21" fillId="0" borderId="19" xfId="0" applyNumberFormat="1" applyFont="1" applyFill="1" applyBorder="1" applyAlignment="1">
      <alignment shrinkToFit="1"/>
    </xf>
    <xf numFmtId="0" fontId="23" fillId="0" borderId="20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distributed" vertical="center" wrapText="1"/>
    </xf>
    <xf numFmtId="0" fontId="23" fillId="0" borderId="12" xfId="0" applyFont="1" applyFill="1" applyBorder="1" applyAlignment="1">
      <alignment horizontal="distributed" vertical="center" wrapText="1"/>
    </xf>
    <xf numFmtId="0" fontId="21" fillId="0" borderId="12" xfId="0" applyFont="1" applyFill="1" applyBorder="1" applyAlignment="1">
      <alignment horizontal="distributed" vertical="center"/>
    </xf>
    <xf numFmtId="0" fontId="23" fillId="0" borderId="0" xfId="0" applyFont="1" applyFill="1" applyBorder="1" applyAlignment="1">
      <alignment vertical="center"/>
    </xf>
    <xf numFmtId="3" fontId="21" fillId="0" borderId="15" xfId="0" applyNumberFormat="1" applyFont="1" applyFill="1" applyBorder="1" applyAlignment="1">
      <alignment horizontal="distributed" vertical="center"/>
    </xf>
    <xf numFmtId="0" fontId="23" fillId="0" borderId="0" xfId="0" applyFont="1" applyFill="1" applyBorder="1" applyAlignment="1">
      <alignment horizontal="right" vertical="center" shrinkToFit="1"/>
    </xf>
    <xf numFmtId="0" fontId="23" fillId="0" borderId="0" xfId="0" applyFont="1" applyFill="1" applyBorder="1" applyAlignment="1">
      <alignment horizontal="distributed" vertical="center"/>
    </xf>
    <xf numFmtId="0" fontId="23" fillId="0" borderId="13" xfId="0" applyFont="1" applyFill="1" applyBorder="1" applyAlignment="1">
      <alignment horizontal="distributed" vertical="center"/>
    </xf>
    <xf numFmtId="3" fontId="21" fillId="0" borderId="14" xfId="0" applyNumberFormat="1" applyFont="1" applyFill="1" applyBorder="1" applyAlignment="1">
      <alignment horizontal="distributed" vertical="center"/>
    </xf>
    <xf numFmtId="0" fontId="21" fillId="0" borderId="21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right"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20"/>
  <sheetViews>
    <sheetView tabSelected="1" zoomScaleSheetLayoutView="100" zoomScalePageLayoutView="0" workbookViewId="0" topLeftCell="A1">
      <selection activeCell="B2" sqref="B2"/>
    </sheetView>
  </sheetViews>
  <sheetFormatPr defaultColWidth="9.00390625" defaultRowHeight="13.5"/>
  <cols>
    <col min="1" max="1" width="4.625" style="3" customWidth="1"/>
    <col min="2" max="2" width="13.625" style="3" customWidth="1"/>
    <col min="3" max="4" width="11.125" style="3" customWidth="1"/>
    <col min="5" max="5" width="12.125" style="3" customWidth="1"/>
    <col min="6" max="6" width="9.00390625" style="3" customWidth="1"/>
    <col min="7" max="7" width="9.25390625" style="3" bestFit="1" customWidth="1"/>
    <col min="8" max="8" width="9.125" style="3" bestFit="1" customWidth="1"/>
    <col min="9" max="16384" width="9.00390625" style="3" customWidth="1"/>
  </cols>
  <sheetData>
    <row r="1" ht="15" customHeight="1"/>
    <row r="2" spans="2:5" ht="15" customHeight="1">
      <c r="B2" s="4" t="s">
        <v>0</v>
      </c>
      <c r="C2" s="5"/>
      <c r="D2" s="5"/>
      <c r="E2" s="5"/>
    </row>
    <row r="3" spans="2:5" ht="15" customHeight="1">
      <c r="B3" s="47" t="s">
        <v>1</v>
      </c>
      <c r="C3" s="49" t="s">
        <v>45</v>
      </c>
      <c r="D3" s="49" t="s">
        <v>43</v>
      </c>
      <c r="E3" s="49" t="s">
        <v>2</v>
      </c>
    </row>
    <row r="4" spans="2:5" ht="15" customHeight="1">
      <c r="B4" s="48"/>
      <c r="C4" s="50"/>
      <c r="D4" s="50"/>
      <c r="E4" s="51"/>
    </row>
    <row r="5" spans="2:5" ht="15" customHeight="1">
      <c r="B5" s="6" t="s">
        <v>3</v>
      </c>
      <c r="C5" s="7" t="s">
        <v>4</v>
      </c>
      <c r="D5" s="7" t="s">
        <v>4</v>
      </c>
      <c r="E5" s="8" t="s">
        <v>5</v>
      </c>
    </row>
    <row r="6" spans="2:5" ht="15" customHeight="1">
      <c r="B6" s="9" t="s">
        <v>6</v>
      </c>
      <c r="C6" s="10">
        <v>209615</v>
      </c>
      <c r="D6" s="10">
        <v>179013</v>
      </c>
      <c r="E6" s="43">
        <f>C6/D6*100</f>
        <v>117.09484786021127</v>
      </c>
    </row>
    <row r="7" spans="2:5" ht="15" customHeight="1">
      <c r="B7" s="9" t="s">
        <v>7</v>
      </c>
      <c r="C7" s="10">
        <v>554839</v>
      </c>
      <c r="D7" s="10">
        <v>426734</v>
      </c>
      <c r="E7" s="43">
        <f>C7/D7*100</f>
        <v>130.01987186397145</v>
      </c>
    </row>
    <row r="8" spans="2:5" ht="15" customHeight="1">
      <c r="B8" s="9" t="s">
        <v>8</v>
      </c>
      <c r="C8" s="10">
        <v>1</v>
      </c>
      <c r="D8" s="10">
        <v>0</v>
      </c>
      <c r="E8" s="44" t="s">
        <v>48</v>
      </c>
    </row>
    <row r="9" spans="2:5" ht="15" customHeight="1">
      <c r="B9" s="9" t="s">
        <v>9</v>
      </c>
      <c r="C9" s="10">
        <f>SUM(C6:C8)</f>
        <v>764455</v>
      </c>
      <c r="D9" s="10">
        <v>605747</v>
      </c>
      <c r="E9" s="43">
        <f>C9/D9*100</f>
        <v>126.200377385278</v>
      </c>
    </row>
    <row r="10" spans="2:5" ht="15" customHeight="1">
      <c r="B10" s="9"/>
      <c r="C10" s="10"/>
      <c r="D10" s="10"/>
      <c r="E10" s="45"/>
    </row>
    <row r="11" spans="2:5" ht="15" customHeight="1">
      <c r="B11" s="9" t="s">
        <v>10</v>
      </c>
      <c r="C11" s="10">
        <v>1530103</v>
      </c>
      <c r="D11" s="10">
        <v>1729391</v>
      </c>
      <c r="E11" s="43">
        <f>C11/D11*100</f>
        <v>88.47640585616556</v>
      </c>
    </row>
    <row r="12" spans="2:5" ht="15" customHeight="1">
      <c r="B12" s="9" t="s">
        <v>11</v>
      </c>
      <c r="C12" s="10">
        <v>99512</v>
      </c>
      <c r="D12" s="10">
        <v>133841</v>
      </c>
      <c r="E12" s="43">
        <f>C12/D12*100</f>
        <v>74.35090891430876</v>
      </c>
    </row>
    <row r="13" spans="2:5" ht="15" customHeight="1">
      <c r="B13" s="9" t="s">
        <v>12</v>
      </c>
      <c r="C13" s="10">
        <v>1</v>
      </c>
      <c r="D13" s="10">
        <v>0</v>
      </c>
      <c r="E13" s="44" t="s">
        <v>48</v>
      </c>
    </row>
    <row r="14" spans="2:5" ht="15" customHeight="1">
      <c r="B14" s="9" t="s">
        <v>13</v>
      </c>
      <c r="C14" s="10">
        <v>0</v>
      </c>
      <c r="D14" s="10">
        <v>0</v>
      </c>
      <c r="E14" s="43">
        <v>0</v>
      </c>
    </row>
    <row r="15" spans="2:5" ht="15" customHeight="1">
      <c r="B15" s="9" t="s">
        <v>14</v>
      </c>
      <c r="C15" s="10">
        <f>SUM(C11:C14)</f>
        <v>1629616</v>
      </c>
      <c r="D15" s="10">
        <v>1863232</v>
      </c>
      <c r="E15" s="43">
        <f>C15/D15*100</f>
        <v>87.4617868306255</v>
      </c>
    </row>
    <row r="16" spans="2:5" ht="15" customHeight="1">
      <c r="B16" s="11"/>
      <c r="C16" s="5"/>
      <c r="D16" s="5"/>
      <c r="E16" s="45"/>
    </row>
    <row r="17" spans="2:5" ht="15" customHeight="1">
      <c r="B17" s="6" t="s">
        <v>15</v>
      </c>
      <c r="C17" s="5"/>
      <c r="D17" s="5"/>
      <c r="E17" s="45"/>
    </row>
    <row r="18" spans="2:5" ht="15" customHeight="1">
      <c r="B18" s="9" t="s">
        <v>16</v>
      </c>
      <c r="C18" s="10">
        <v>1442675</v>
      </c>
      <c r="D18" s="10">
        <v>951777</v>
      </c>
      <c r="E18" s="43">
        <f>C18/D18*100</f>
        <v>151.57699755299822</v>
      </c>
    </row>
    <row r="19" spans="2:5" ht="15" customHeight="1">
      <c r="B19" s="12" t="s">
        <v>17</v>
      </c>
      <c r="C19" s="13">
        <v>1299824</v>
      </c>
      <c r="D19" s="13">
        <v>978463</v>
      </c>
      <c r="E19" s="46">
        <f>C19/D19*100</f>
        <v>132.84344936906146</v>
      </c>
    </row>
    <row r="20" spans="2:3" ht="15" customHeight="1">
      <c r="B20" s="52" t="s">
        <v>42</v>
      </c>
      <c r="C20" s="52"/>
    </row>
  </sheetData>
  <sheetProtection/>
  <mergeCells count="5">
    <mergeCell ref="B3:B4"/>
    <mergeCell ref="C3:C4"/>
    <mergeCell ref="D3:D4"/>
    <mergeCell ref="E3:E4"/>
    <mergeCell ref="B20:C20"/>
  </mergeCells>
  <printOptions/>
  <pageMargins left="0.8661417322834646" right="0.7086614173228347" top="0.5905511811023623" bottom="0.15748031496062992" header="0.5118110236220472" footer="0.2362204724409449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52"/>
  <sheetViews>
    <sheetView zoomScaleSheetLayoutView="100" zoomScalePageLayoutView="0" workbookViewId="0" topLeftCell="A1">
      <pane xSplit="6" ySplit="4" topLeftCell="I5" activePane="bottomRight" state="frozen"/>
      <selection pane="topLeft" activeCell="A1" sqref="A1"/>
      <selection pane="topRight" activeCell="G1" sqref="G1"/>
      <selection pane="bottomLeft" activeCell="A5" sqref="A5"/>
      <selection pane="bottomRight" activeCell="A2" sqref="A2:D2"/>
    </sheetView>
  </sheetViews>
  <sheetFormatPr defaultColWidth="9.00390625" defaultRowHeight="13.5" customHeight="1"/>
  <cols>
    <col min="1" max="1" width="1.4921875" style="1" customWidth="1"/>
    <col min="2" max="3" width="5.875" style="1" customWidth="1"/>
    <col min="4" max="4" width="6.50390625" style="1" customWidth="1"/>
    <col min="5" max="5" width="2.75390625" style="1" customWidth="1"/>
    <col min="6" max="6" width="1.4921875" style="1" customWidth="1"/>
    <col min="7" max="7" width="14.75390625" style="1" customWidth="1"/>
    <col min="8" max="8" width="8.75390625" style="1" customWidth="1"/>
    <col min="9" max="9" width="14.75390625" style="1" customWidth="1"/>
    <col min="10" max="10" width="8.75390625" style="1" customWidth="1"/>
    <col min="11" max="11" width="14.75390625" style="1" customWidth="1"/>
    <col min="12" max="12" width="8.75390625" style="1" customWidth="1"/>
    <col min="13" max="13" width="5.375" style="1" hidden="1" customWidth="1"/>
    <col min="14" max="14" width="14.75390625" style="1" customWidth="1"/>
    <col min="15" max="15" width="8.75390625" style="1" customWidth="1"/>
    <col min="16" max="16" width="14.75390625" style="1" customWidth="1"/>
    <col min="17" max="17" width="8.25390625" style="1" customWidth="1"/>
    <col min="18" max="18" width="15.50390625" style="1" customWidth="1"/>
    <col min="19" max="19" width="8.75390625" style="1" customWidth="1"/>
    <col min="20" max="20" width="15.50390625" style="1" customWidth="1"/>
    <col min="21" max="21" width="8.75390625" style="1" customWidth="1"/>
    <col min="22" max="16384" width="9.00390625" style="1" customWidth="1"/>
  </cols>
  <sheetData>
    <row r="1" ht="9.75" customHeight="1"/>
    <row r="2" spans="1:21" ht="13.5" customHeight="1">
      <c r="A2" s="59" t="s">
        <v>0</v>
      </c>
      <c r="B2" s="59"/>
      <c r="C2" s="59"/>
      <c r="D2" s="59"/>
      <c r="G2" s="60"/>
      <c r="H2" s="60"/>
      <c r="I2" s="61"/>
      <c r="J2" s="61"/>
      <c r="K2" s="2"/>
      <c r="L2" s="2"/>
      <c r="M2" s="2"/>
      <c r="N2" s="62"/>
      <c r="O2" s="62"/>
      <c r="P2" s="60"/>
      <c r="Q2" s="60"/>
      <c r="R2" s="54"/>
      <c r="S2" s="54"/>
      <c r="T2" s="54" t="s">
        <v>47</v>
      </c>
      <c r="U2" s="54"/>
    </row>
    <row r="3" spans="1:21" ht="13.5" customHeight="1">
      <c r="A3" s="63" t="s">
        <v>18</v>
      </c>
      <c r="B3" s="63"/>
      <c r="C3" s="63"/>
      <c r="D3" s="63"/>
      <c r="E3" s="63"/>
      <c r="F3" s="63"/>
      <c r="G3" s="53" t="s">
        <v>19</v>
      </c>
      <c r="H3" s="57"/>
      <c r="I3" s="53" t="s">
        <v>20</v>
      </c>
      <c r="J3" s="57"/>
      <c r="K3" s="53" t="s">
        <v>21</v>
      </c>
      <c r="L3" s="53"/>
      <c r="M3" s="15"/>
      <c r="N3" s="53" t="s">
        <v>22</v>
      </c>
      <c r="O3" s="57"/>
      <c r="P3" s="53" t="s">
        <v>23</v>
      </c>
      <c r="Q3" s="57"/>
      <c r="R3" s="53" t="s">
        <v>44</v>
      </c>
      <c r="S3" s="53"/>
      <c r="T3" s="53" t="s">
        <v>46</v>
      </c>
      <c r="U3" s="53"/>
    </row>
    <row r="4" spans="1:21" ht="13.5" customHeight="1">
      <c r="A4" s="63"/>
      <c r="B4" s="63"/>
      <c r="C4" s="63"/>
      <c r="D4" s="63"/>
      <c r="E4" s="63"/>
      <c r="F4" s="63"/>
      <c r="G4" s="16" t="s">
        <v>24</v>
      </c>
      <c r="H4" s="37" t="s">
        <v>25</v>
      </c>
      <c r="I4" s="37" t="s">
        <v>24</v>
      </c>
      <c r="J4" s="37" t="s">
        <v>25</v>
      </c>
      <c r="K4" s="37" t="s">
        <v>24</v>
      </c>
      <c r="L4" s="37" t="s">
        <v>25</v>
      </c>
      <c r="M4" s="38"/>
      <c r="N4" s="37" t="s">
        <v>24</v>
      </c>
      <c r="O4" s="37" t="s">
        <v>25</v>
      </c>
      <c r="P4" s="37" t="s">
        <v>24</v>
      </c>
      <c r="Q4" s="37" t="s">
        <v>25</v>
      </c>
      <c r="R4" s="37" t="s">
        <v>24</v>
      </c>
      <c r="S4" s="37" t="s">
        <v>25</v>
      </c>
      <c r="T4" s="16" t="s">
        <v>24</v>
      </c>
      <c r="U4" s="16" t="s">
        <v>25</v>
      </c>
    </row>
    <row r="5" spans="1:21" ht="13.5" customHeight="1">
      <c r="A5" s="17"/>
      <c r="B5" s="58"/>
      <c r="C5" s="58"/>
      <c r="D5" s="58"/>
      <c r="E5" s="58"/>
      <c r="F5" s="18"/>
      <c r="G5" s="19" t="s">
        <v>4</v>
      </c>
      <c r="H5" s="39"/>
      <c r="I5" s="40" t="s">
        <v>4</v>
      </c>
      <c r="J5" s="39"/>
      <c r="K5" s="40" t="s">
        <v>4</v>
      </c>
      <c r="L5" s="39"/>
      <c r="M5" s="39"/>
      <c r="N5" s="40" t="s">
        <v>4</v>
      </c>
      <c r="O5" s="39"/>
      <c r="P5" s="40" t="s">
        <v>4</v>
      </c>
      <c r="Q5" s="39"/>
      <c r="R5" s="40" t="s">
        <v>4</v>
      </c>
      <c r="S5" s="39"/>
      <c r="T5" s="19" t="s">
        <v>4</v>
      </c>
      <c r="U5" s="20"/>
    </row>
    <row r="6" spans="1:21" ht="12.75" customHeight="1">
      <c r="A6" s="21"/>
      <c r="B6" s="55" t="s">
        <v>3</v>
      </c>
      <c r="C6" s="55"/>
      <c r="D6" s="55"/>
      <c r="E6" s="55"/>
      <c r="F6" s="23"/>
      <c r="G6" s="19"/>
      <c r="H6" s="14"/>
      <c r="I6" s="19"/>
      <c r="J6" s="14"/>
      <c r="K6" s="19"/>
      <c r="L6" s="14"/>
      <c r="M6" s="14"/>
      <c r="N6" s="19"/>
      <c r="O6" s="14"/>
      <c r="P6" s="19"/>
      <c r="Q6" s="14"/>
      <c r="R6" s="19"/>
      <c r="S6" s="14"/>
      <c r="T6" s="19"/>
      <c r="U6" s="20"/>
    </row>
    <row r="7" spans="1:21" ht="12.75" customHeight="1">
      <c r="A7" s="21"/>
      <c r="B7" s="55" t="s">
        <v>6</v>
      </c>
      <c r="C7" s="55"/>
      <c r="D7" s="55"/>
      <c r="E7" s="22"/>
      <c r="F7" s="23"/>
      <c r="G7" s="24">
        <v>6365828</v>
      </c>
      <c r="H7" s="25">
        <f>G7/T7*100</f>
        <v>3177.5280898876404</v>
      </c>
      <c r="I7" s="25">
        <v>5449825</v>
      </c>
      <c r="J7" s="25">
        <f>I7/T7*100</f>
        <v>2720.301588806972</v>
      </c>
      <c r="K7" s="25">
        <v>7989</v>
      </c>
      <c r="L7" s="25">
        <f>K7/T7*100</f>
        <v>3.9877407793789525</v>
      </c>
      <c r="M7" s="25"/>
      <c r="N7" s="25">
        <v>9676</v>
      </c>
      <c r="O7" s="25">
        <f>N7/T7*100</f>
        <v>4.8298134661748335</v>
      </c>
      <c r="P7" s="25">
        <v>170908</v>
      </c>
      <c r="Q7" s="25">
        <f>P7/T7*100</f>
        <v>85.30940056604057</v>
      </c>
      <c r="R7" s="25">
        <f>SUM(R8:R10)</f>
        <v>178988</v>
      </c>
      <c r="S7" s="25">
        <f>R7/T7*100</f>
        <v>89.34256435342095</v>
      </c>
      <c r="T7" s="25">
        <v>200339</v>
      </c>
      <c r="U7" s="41">
        <v>100</v>
      </c>
    </row>
    <row r="8" spans="1:21" ht="12.75" customHeight="1">
      <c r="A8" s="21"/>
      <c r="B8" s="14"/>
      <c r="C8" s="55" t="s">
        <v>26</v>
      </c>
      <c r="D8" s="55"/>
      <c r="E8" s="55"/>
      <c r="F8" s="23"/>
      <c r="G8" s="24">
        <v>4236606</v>
      </c>
      <c r="H8" s="25" t="s">
        <v>27</v>
      </c>
      <c r="I8" s="25">
        <v>3469391</v>
      </c>
      <c r="J8" s="25" t="s">
        <v>27</v>
      </c>
      <c r="K8" s="25">
        <v>0</v>
      </c>
      <c r="L8" s="25" t="s">
        <v>27</v>
      </c>
      <c r="M8" s="25"/>
      <c r="N8" s="25">
        <v>0</v>
      </c>
      <c r="O8" s="25" t="s">
        <v>27</v>
      </c>
      <c r="P8" s="25">
        <v>0</v>
      </c>
      <c r="Q8" s="25" t="s">
        <v>27</v>
      </c>
      <c r="R8" s="25">
        <v>0</v>
      </c>
      <c r="S8" s="25" t="s">
        <v>27</v>
      </c>
      <c r="T8" s="25">
        <v>0</v>
      </c>
      <c r="U8" s="41">
        <v>100</v>
      </c>
    </row>
    <row r="9" spans="1:21" ht="12.75" customHeight="1">
      <c r="A9" s="21"/>
      <c r="B9" s="22"/>
      <c r="C9" s="55" t="s">
        <v>28</v>
      </c>
      <c r="D9" s="55"/>
      <c r="E9" s="55"/>
      <c r="F9" s="23"/>
      <c r="G9" s="24">
        <v>1746488</v>
      </c>
      <c r="H9" s="25" t="s">
        <v>27</v>
      </c>
      <c r="I9" s="25">
        <v>1631645</v>
      </c>
      <c r="J9" s="25" t="s">
        <v>27</v>
      </c>
      <c r="K9" s="25">
        <v>0</v>
      </c>
      <c r="L9" s="25" t="s">
        <v>27</v>
      </c>
      <c r="M9" s="25"/>
      <c r="N9" s="25">
        <v>0</v>
      </c>
      <c r="O9" s="25" t="s">
        <v>27</v>
      </c>
      <c r="P9" s="25">
        <v>0</v>
      </c>
      <c r="Q9" s="25" t="s">
        <v>27</v>
      </c>
      <c r="R9" s="25">
        <v>0</v>
      </c>
      <c r="S9" s="25" t="s">
        <v>27</v>
      </c>
      <c r="T9" s="25">
        <v>0</v>
      </c>
      <c r="U9" s="41">
        <v>100</v>
      </c>
    </row>
    <row r="10" spans="1:21" ht="12.75" customHeight="1">
      <c r="A10" s="21"/>
      <c r="B10" s="22"/>
      <c r="C10" s="55" t="s">
        <v>29</v>
      </c>
      <c r="D10" s="55"/>
      <c r="E10" s="55"/>
      <c r="F10" s="23"/>
      <c r="G10" s="24">
        <v>382734</v>
      </c>
      <c r="H10" s="25">
        <f aca="true" t="shared" si="0" ref="H10:H29">G10/T10*100</f>
        <v>191.04318180683742</v>
      </c>
      <c r="I10" s="25">
        <v>348789</v>
      </c>
      <c r="J10" s="25">
        <f aca="true" t="shared" si="1" ref="J10:J29">I10/T10*100</f>
        <v>174.09940151443303</v>
      </c>
      <c r="K10" s="25">
        <v>7989</v>
      </c>
      <c r="L10" s="25">
        <f aca="true" t="shared" si="2" ref="L10:L29">K10/T10*100</f>
        <v>3.9877407793789525</v>
      </c>
      <c r="M10" s="25"/>
      <c r="N10" s="25">
        <v>9676</v>
      </c>
      <c r="O10" s="25">
        <f aca="true" t="shared" si="3" ref="O10:O29">N10/T10*100</f>
        <v>4.8298134661748335</v>
      </c>
      <c r="P10" s="25">
        <v>170908</v>
      </c>
      <c r="Q10" s="25">
        <f aca="true" t="shared" si="4" ref="Q10:Q29">P10/T10*100</f>
        <v>85.30940056604057</v>
      </c>
      <c r="R10" s="25">
        <v>178988</v>
      </c>
      <c r="S10" s="25">
        <f aca="true" t="shared" si="5" ref="S10:S29">R10/T10*100</f>
        <v>89.34256435342095</v>
      </c>
      <c r="T10" s="25">
        <v>200339</v>
      </c>
      <c r="U10" s="41">
        <v>100</v>
      </c>
    </row>
    <row r="11" spans="1:21" ht="12.75" customHeight="1">
      <c r="A11" s="21"/>
      <c r="B11" s="55" t="s">
        <v>30</v>
      </c>
      <c r="C11" s="55"/>
      <c r="D11" s="55"/>
      <c r="E11" s="14"/>
      <c r="F11" s="23"/>
      <c r="G11" s="24">
        <v>415749</v>
      </c>
      <c r="H11" s="25">
        <f t="shared" si="0"/>
        <v>127.71959682597223</v>
      </c>
      <c r="I11" s="25">
        <v>410968</v>
      </c>
      <c r="J11" s="25">
        <f t="shared" si="1"/>
        <v>126.25085633008415</v>
      </c>
      <c r="K11" s="25">
        <v>822227</v>
      </c>
      <c r="L11" s="25">
        <f t="shared" si="2"/>
        <v>252.59110891289856</v>
      </c>
      <c r="M11" s="25"/>
      <c r="N11" s="25">
        <v>556445</v>
      </c>
      <c r="O11" s="25">
        <f t="shared" si="3"/>
        <v>170.94191701201473</v>
      </c>
      <c r="P11" s="25">
        <v>370036</v>
      </c>
      <c r="Q11" s="25">
        <f t="shared" si="4"/>
        <v>113.67639785326111</v>
      </c>
      <c r="R11" s="25">
        <v>393907</v>
      </c>
      <c r="S11" s="25">
        <f t="shared" si="5"/>
        <v>121.0096554097021</v>
      </c>
      <c r="T11" s="25">
        <v>325517</v>
      </c>
      <c r="U11" s="41">
        <v>100</v>
      </c>
    </row>
    <row r="12" spans="1:21" ht="12.75" customHeight="1">
      <c r="A12" s="21"/>
      <c r="B12" s="55" t="s">
        <v>8</v>
      </c>
      <c r="C12" s="55"/>
      <c r="D12" s="55"/>
      <c r="E12" s="14"/>
      <c r="F12" s="23"/>
      <c r="G12" s="24">
        <v>904941</v>
      </c>
      <c r="H12" s="25" t="s">
        <v>27</v>
      </c>
      <c r="I12" s="25">
        <v>1973975</v>
      </c>
      <c r="J12" s="25" t="s">
        <v>27</v>
      </c>
      <c r="K12" s="25">
        <v>402173</v>
      </c>
      <c r="L12" s="25" t="s">
        <v>27</v>
      </c>
      <c r="M12" s="26"/>
      <c r="N12" s="25">
        <v>405397</v>
      </c>
      <c r="O12" s="25" t="s">
        <v>27</v>
      </c>
      <c r="P12" s="25">
        <v>4685</v>
      </c>
      <c r="Q12" s="25" t="s">
        <v>27</v>
      </c>
      <c r="R12" s="25">
        <v>0</v>
      </c>
      <c r="S12" s="25" t="s">
        <v>27</v>
      </c>
      <c r="T12" s="25">
        <v>67</v>
      </c>
      <c r="U12" s="41">
        <v>100</v>
      </c>
    </row>
    <row r="13" spans="1:21" ht="12.75" customHeight="1">
      <c r="A13" s="21"/>
      <c r="B13" s="55" t="s">
        <v>9</v>
      </c>
      <c r="C13" s="55"/>
      <c r="D13" s="55"/>
      <c r="E13" s="14"/>
      <c r="F13" s="23"/>
      <c r="G13" s="24">
        <f>SUM(G7,G11,G12)</f>
        <v>7686518</v>
      </c>
      <c r="H13" s="25">
        <f t="shared" si="0"/>
        <v>1461.5291592115195</v>
      </c>
      <c r="I13" s="25">
        <f>I7+I11+I12</f>
        <v>7834768</v>
      </c>
      <c r="J13" s="25">
        <f t="shared" si="1"/>
        <v>1489.7176963167612</v>
      </c>
      <c r="K13" s="25">
        <f>SUM(K7,K11,K12)</f>
        <v>1232389</v>
      </c>
      <c r="L13" s="25">
        <f t="shared" si="2"/>
        <v>234.32878957566032</v>
      </c>
      <c r="M13" s="25"/>
      <c r="N13" s="25">
        <v>971518</v>
      </c>
      <c r="O13" s="25">
        <f t="shared" si="3"/>
        <v>184.72628122367723</v>
      </c>
      <c r="P13" s="25">
        <v>545629</v>
      </c>
      <c r="Q13" s="25">
        <f t="shared" si="4"/>
        <v>103.74693633858949</v>
      </c>
      <c r="R13" s="25">
        <f>SUM(R7,R11,R12)</f>
        <v>572895</v>
      </c>
      <c r="S13" s="25">
        <f t="shared" si="5"/>
        <v>108.93134546311913</v>
      </c>
      <c r="T13" s="25">
        <f>SUM(T7,T11,T12)</f>
        <v>525923</v>
      </c>
      <c r="U13" s="41">
        <v>100</v>
      </c>
    </row>
    <row r="14" spans="1:21" ht="9.75" customHeight="1">
      <c r="A14" s="21"/>
      <c r="B14" s="14"/>
      <c r="C14" s="14"/>
      <c r="D14" s="14"/>
      <c r="E14" s="14"/>
      <c r="F14" s="23"/>
      <c r="G14" s="24"/>
      <c r="H14" s="25" t="s">
        <v>27</v>
      </c>
      <c r="I14" s="25"/>
      <c r="J14" s="25" t="s">
        <v>27</v>
      </c>
      <c r="K14" s="25"/>
      <c r="L14" s="25" t="s">
        <v>27</v>
      </c>
      <c r="M14" s="25"/>
      <c r="N14" s="25"/>
      <c r="O14" s="25" t="s">
        <v>27</v>
      </c>
      <c r="P14" s="25"/>
      <c r="Q14" s="25" t="s">
        <v>27</v>
      </c>
      <c r="R14" s="25"/>
      <c r="S14" s="25" t="s">
        <v>27</v>
      </c>
      <c r="T14" s="25"/>
      <c r="U14" s="41"/>
    </row>
    <row r="15" spans="1:21" ht="12.75" customHeight="1">
      <c r="A15" s="21"/>
      <c r="B15" s="55" t="s">
        <v>10</v>
      </c>
      <c r="C15" s="55"/>
      <c r="D15" s="55"/>
      <c r="E15" s="14"/>
      <c r="F15" s="23"/>
      <c r="G15" s="24">
        <v>6605846</v>
      </c>
      <c r="H15" s="25">
        <f t="shared" si="0"/>
        <v>373.22218141755417</v>
      </c>
      <c r="I15" s="25">
        <v>7754291</v>
      </c>
      <c r="J15" s="25">
        <f t="shared" si="1"/>
        <v>438.10791265289976</v>
      </c>
      <c r="K15" s="25">
        <v>969524</v>
      </c>
      <c r="L15" s="25">
        <f t="shared" si="2"/>
        <v>54.77691460210741</v>
      </c>
      <c r="M15" s="25"/>
      <c r="N15" s="25">
        <v>692037</v>
      </c>
      <c r="O15" s="25">
        <f t="shared" si="3"/>
        <v>39.09924009152801</v>
      </c>
      <c r="P15" s="25">
        <v>682478</v>
      </c>
      <c r="Q15" s="25">
        <f t="shared" si="4"/>
        <v>38.55916833808865</v>
      </c>
      <c r="R15" s="25">
        <f>SUM(R16:R22)</f>
        <v>689952</v>
      </c>
      <c r="S15" s="25">
        <f t="shared" si="5"/>
        <v>38.98144015367666</v>
      </c>
      <c r="T15" s="25">
        <v>1769950</v>
      </c>
      <c r="U15" s="41">
        <v>100</v>
      </c>
    </row>
    <row r="16" spans="1:21" ht="12.75" customHeight="1">
      <c r="A16" s="21"/>
      <c r="B16" s="14"/>
      <c r="C16" s="55" t="s">
        <v>31</v>
      </c>
      <c r="D16" s="55"/>
      <c r="E16" s="55"/>
      <c r="F16" s="23"/>
      <c r="G16" s="24">
        <v>3327284</v>
      </c>
      <c r="H16" s="25" t="s">
        <v>27</v>
      </c>
      <c r="I16" s="25">
        <v>4401148</v>
      </c>
      <c r="J16" s="25" t="s">
        <v>27</v>
      </c>
      <c r="K16" s="25">
        <v>245</v>
      </c>
      <c r="L16" s="25">
        <f t="shared" si="2"/>
        <v>180.14705882352942</v>
      </c>
      <c r="M16" s="25"/>
      <c r="N16" s="25">
        <v>224</v>
      </c>
      <c r="O16" s="25">
        <f t="shared" si="3"/>
        <v>164.70588235294116</v>
      </c>
      <c r="P16" s="25">
        <v>136</v>
      </c>
      <c r="Q16" s="25">
        <f t="shared" si="4"/>
        <v>100</v>
      </c>
      <c r="R16" s="25">
        <v>136</v>
      </c>
      <c r="S16" s="25">
        <f t="shared" si="5"/>
        <v>100</v>
      </c>
      <c r="T16" s="25">
        <v>136</v>
      </c>
      <c r="U16" s="41">
        <v>100</v>
      </c>
    </row>
    <row r="17" spans="1:21" ht="12.75" customHeight="1">
      <c r="A17" s="21"/>
      <c r="B17" s="14"/>
      <c r="C17" s="55" t="s">
        <v>32</v>
      </c>
      <c r="D17" s="55"/>
      <c r="E17" s="55"/>
      <c r="F17" s="23"/>
      <c r="G17" s="24">
        <v>1413267</v>
      </c>
      <c r="H17" s="25" t="s">
        <v>27</v>
      </c>
      <c r="I17" s="25">
        <v>1365475</v>
      </c>
      <c r="J17" s="25" t="s">
        <v>27</v>
      </c>
      <c r="K17" s="25">
        <v>0</v>
      </c>
      <c r="L17" s="25" t="s">
        <v>27</v>
      </c>
      <c r="M17" s="25"/>
      <c r="N17" s="25">
        <v>0</v>
      </c>
      <c r="O17" s="25" t="s">
        <v>27</v>
      </c>
      <c r="P17" s="25">
        <v>0</v>
      </c>
      <c r="Q17" s="25" t="s">
        <v>27</v>
      </c>
      <c r="R17" s="25">
        <v>0</v>
      </c>
      <c r="S17" s="25" t="s">
        <v>27</v>
      </c>
      <c r="T17" s="25">
        <v>0</v>
      </c>
      <c r="U17" s="41">
        <v>100</v>
      </c>
    </row>
    <row r="18" spans="1:21" ht="12.75" customHeight="1">
      <c r="A18" s="21"/>
      <c r="B18" s="14"/>
      <c r="C18" s="55" t="s">
        <v>33</v>
      </c>
      <c r="D18" s="55"/>
      <c r="E18" s="55"/>
      <c r="F18" s="23"/>
      <c r="G18" s="24">
        <v>1537464</v>
      </c>
      <c r="H18" s="25">
        <f t="shared" si="0"/>
        <v>1249.930083574518</v>
      </c>
      <c r="I18" s="25">
        <v>1689886</v>
      </c>
      <c r="J18" s="25">
        <f t="shared" si="1"/>
        <v>1373.8463789795453</v>
      </c>
      <c r="K18" s="25">
        <v>87851</v>
      </c>
      <c r="L18" s="25">
        <f t="shared" si="2"/>
        <v>71.42125459334656</v>
      </c>
      <c r="M18" s="25"/>
      <c r="N18" s="25">
        <v>52069</v>
      </c>
      <c r="O18" s="25">
        <f t="shared" si="3"/>
        <v>42.331143702643814</v>
      </c>
      <c r="P18" s="25">
        <v>59029</v>
      </c>
      <c r="Q18" s="25">
        <f t="shared" si="4"/>
        <v>47.98949627654385</v>
      </c>
      <c r="R18" s="25">
        <v>99301</v>
      </c>
      <c r="S18" s="25">
        <f t="shared" si="5"/>
        <v>80.72989496276544</v>
      </c>
      <c r="T18" s="25">
        <v>123004</v>
      </c>
      <c r="U18" s="41">
        <v>100</v>
      </c>
    </row>
    <row r="19" spans="1:21" ht="12.75" customHeight="1">
      <c r="A19" s="21"/>
      <c r="B19" s="14"/>
      <c r="C19" s="55" t="s">
        <v>34</v>
      </c>
      <c r="D19" s="55"/>
      <c r="E19" s="55"/>
      <c r="F19" s="23"/>
      <c r="G19" s="24">
        <v>304623</v>
      </c>
      <c r="H19" s="25">
        <f t="shared" si="0"/>
        <v>30.170849592932274</v>
      </c>
      <c r="I19" s="25">
        <v>261356</v>
      </c>
      <c r="J19" s="25">
        <f t="shared" si="1"/>
        <v>25.885545629221717</v>
      </c>
      <c r="K19" s="25">
        <v>342833</v>
      </c>
      <c r="L19" s="25">
        <f t="shared" si="2"/>
        <v>33.955291880435</v>
      </c>
      <c r="M19" s="25"/>
      <c r="N19" s="25">
        <v>362887</v>
      </c>
      <c r="O19" s="25">
        <f t="shared" si="3"/>
        <v>35.94150506110968</v>
      </c>
      <c r="P19" s="25">
        <v>358800</v>
      </c>
      <c r="Q19" s="25">
        <f t="shared" si="4"/>
        <v>35.53671532991304</v>
      </c>
      <c r="R19" s="25">
        <v>338212</v>
      </c>
      <c r="S19" s="25">
        <f t="shared" si="5"/>
        <v>33.49761305786107</v>
      </c>
      <c r="T19" s="25">
        <v>1009660</v>
      </c>
      <c r="U19" s="41">
        <v>100</v>
      </c>
    </row>
    <row r="20" spans="1:21" ht="12.75" customHeight="1">
      <c r="A20" s="21"/>
      <c r="B20" s="14"/>
      <c r="C20" s="55" t="s">
        <v>35</v>
      </c>
      <c r="D20" s="55"/>
      <c r="E20" s="55"/>
      <c r="F20" s="23"/>
      <c r="G20" s="24">
        <v>11915</v>
      </c>
      <c r="H20" s="25" t="s">
        <v>27</v>
      </c>
      <c r="I20" s="25">
        <v>18679</v>
      </c>
      <c r="J20" s="25" t="s">
        <v>27</v>
      </c>
      <c r="K20" s="25">
        <v>4570</v>
      </c>
      <c r="L20" s="25" t="s">
        <v>27</v>
      </c>
      <c r="M20" s="25"/>
      <c r="N20" s="25">
        <v>0</v>
      </c>
      <c r="O20" s="25" t="s">
        <v>27</v>
      </c>
      <c r="P20" s="25">
        <v>0</v>
      </c>
      <c r="Q20" s="25" t="s">
        <v>27</v>
      </c>
      <c r="R20" s="25">
        <v>0</v>
      </c>
      <c r="S20" s="25" t="s">
        <v>27</v>
      </c>
      <c r="T20" s="25">
        <v>409094</v>
      </c>
      <c r="U20" s="41">
        <v>100</v>
      </c>
    </row>
    <row r="21" spans="1:21" ht="12.75" customHeight="1">
      <c r="A21" s="21"/>
      <c r="B21" s="14"/>
      <c r="C21" s="55" t="s">
        <v>36</v>
      </c>
      <c r="D21" s="55"/>
      <c r="E21" s="55"/>
      <c r="F21" s="23"/>
      <c r="G21" s="24">
        <v>11293</v>
      </c>
      <c r="H21" s="25" t="s">
        <v>27</v>
      </c>
      <c r="I21" s="25">
        <v>17747</v>
      </c>
      <c r="J21" s="25" t="s">
        <v>27</v>
      </c>
      <c r="K21" s="25">
        <v>0</v>
      </c>
      <c r="L21" s="25" t="s">
        <v>27</v>
      </c>
      <c r="M21" s="25"/>
      <c r="N21" s="25">
        <v>0</v>
      </c>
      <c r="O21" s="25" t="s">
        <v>27</v>
      </c>
      <c r="P21" s="25">
        <v>0</v>
      </c>
      <c r="Q21" s="25" t="s">
        <v>27</v>
      </c>
      <c r="R21" s="25">
        <v>0</v>
      </c>
      <c r="S21" s="25" t="s">
        <v>27</v>
      </c>
      <c r="T21" s="25">
        <v>0</v>
      </c>
      <c r="U21" s="41">
        <v>100</v>
      </c>
    </row>
    <row r="22" spans="1:21" ht="12.75" customHeight="1">
      <c r="A22" s="21"/>
      <c r="B22" s="14"/>
      <c r="C22" s="55" t="s">
        <v>41</v>
      </c>
      <c r="D22" s="55"/>
      <c r="E22" s="55"/>
      <c r="F22" s="23"/>
      <c r="G22" s="24">
        <v>0</v>
      </c>
      <c r="H22" s="25">
        <f t="shared" si="0"/>
        <v>0</v>
      </c>
      <c r="I22" s="25">
        <v>0</v>
      </c>
      <c r="J22" s="25">
        <f t="shared" si="1"/>
        <v>0</v>
      </c>
      <c r="K22" s="25">
        <v>534025</v>
      </c>
      <c r="L22" s="25">
        <f t="shared" si="2"/>
        <v>234.16295049044757</v>
      </c>
      <c r="M22" s="25"/>
      <c r="N22" s="25">
        <v>276857</v>
      </c>
      <c r="O22" s="25">
        <f t="shared" si="3"/>
        <v>121.3981592321218</v>
      </c>
      <c r="P22" s="25">
        <v>264513</v>
      </c>
      <c r="Q22" s="25">
        <f t="shared" si="4"/>
        <v>115.9854773148818</v>
      </c>
      <c r="R22" s="25">
        <v>252303</v>
      </c>
      <c r="S22" s="25">
        <f t="shared" si="5"/>
        <v>110.63155263815625</v>
      </c>
      <c r="T22" s="25">
        <v>228057</v>
      </c>
      <c r="U22" s="41">
        <v>100</v>
      </c>
    </row>
    <row r="23" spans="1:21" ht="12.75" customHeight="1">
      <c r="A23" s="21"/>
      <c r="B23" s="55" t="s">
        <v>37</v>
      </c>
      <c r="C23" s="55"/>
      <c r="D23" s="55"/>
      <c r="E23" s="14"/>
      <c r="F23" s="23"/>
      <c r="G23" s="24">
        <v>204154</v>
      </c>
      <c r="H23" s="25">
        <f t="shared" si="0"/>
        <v>178.94746068755148</v>
      </c>
      <c r="I23" s="25">
        <v>220588</v>
      </c>
      <c r="J23" s="25">
        <f t="shared" si="1"/>
        <v>193.35238328979892</v>
      </c>
      <c r="K23" s="25">
        <v>69594</v>
      </c>
      <c r="L23" s="25">
        <f t="shared" si="2"/>
        <v>61.0013498588784</v>
      </c>
      <c r="M23" s="25"/>
      <c r="N23" s="25">
        <v>67119</v>
      </c>
      <c r="O23" s="25">
        <f t="shared" si="3"/>
        <v>58.83193380432306</v>
      </c>
      <c r="P23" s="25">
        <v>176886</v>
      </c>
      <c r="Q23" s="25">
        <f t="shared" si="4"/>
        <v>155.0461932226566</v>
      </c>
      <c r="R23" s="25">
        <v>876883</v>
      </c>
      <c r="S23" s="25">
        <f t="shared" si="5"/>
        <v>768.6157810774329</v>
      </c>
      <c r="T23" s="25">
        <v>114086</v>
      </c>
      <c r="U23" s="41">
        <v>100</v>
      </c>
    </row>
    <row r="24" spans="1:21" ht="12.75" customHeight="1">
      <c r="A24" s="21"/>
      <c r="B24" s="55" t="s">
        <v>12</v>
      </c>
      <c r="C24" s="55"/>
      <c r="D24" s="55"/>
      <c r="E24" s="14"/>
      <c r="F24" s="23"/>
      <c r="G24" s="24">
        <v>3616</v>
      </c>
      <c r="H24" s="25" t="s">
        <v>27</v>
      </c>
      <c r="I24" s="25">
        <v>2558</v>
      </c>
      <c r="J24" s="25" t="s">
        <v>27</v>
      </c>
      <c r="K24" s="25">
        <v>148133</v>
      </c>
      <c r="L24" s="25" t="s">
        <v>27</v>
      </c>
      <c r="M24" s="25"/>
      <c r="N24" s="25">
        <v>8879</v>
      </c>
      <c r="O24" s="25" t="s">
        <v>27</v>
      </c>
      <c r="P24" s="25">
        <v>0</v>
      </c>
      <c r="Q24" s="25" t="s">
        <v>27</v>
      </c>
      <c r="R24" s="25">
        <v>0</v>
      </c>
      <c r="S24" s="25" t="s">
        <v>27</v>
      </c>
      <c r="T24" s="25">
        <v>0</v>
      </c>
      <c r="U24" s="41">
        <v>100</v>
      </c>
    </row>
    <row r="25" spans="1:21" ht="12.75" customHeight="1">
      <c r="A25" s="21"/>
      <c r="B25" s="55" t="s">
        <v>14</v>
      </c>
      <c r="C25" s="55"/>
      <c r="D25" s="55"/>
      <c r="E25" s="14"/>
      <c r="F25" s="23"/>
      <c r="G25" s="24">
        <v>6813616</v>
      </c>
      <c r="H25" s="25">
        <f t="shared" si="0"/>
        <v>361.6499897029569</v>
      </c>
      <c r="I25" s="25">
        <f>I15+I23+I24</f>
        <v>7977437</v>
      </c>
      <c r="J25" s="25">
        <f t="shared" si="1"/>
        <v>423.4227477606585</v>
      </c>
      <c r="K25" s="25">
        <f>SUM(K15,K23,K24)</f>
        <v>1187251</v>
      </c>
      <c r="L25" s="25">
        <f t="shared" si="2"/>
        <v>63.01636486776261</v>
      </c>
      <c r="M25" s="25"/>
      <c r="N25" s="25">
        <v>491178</v>
      </c>
      <c r="O25" s="25">
        <f t="shared" si="3"/>
        <v>26.07052094545964</v>
      </c>
      <c r="P25" s="25">
        <v>859364</v>
      </c>
      <c r="Q25" s="25">
        <f t="shared" si="4"/>
        <v>45.61292884000093</v>
      </c>
      <c r="R25" s="25">
        <f>R15+R23+R24</f>
        <v>1566835</v>
      </c>
      <c r="S25" s="25">
        <f t="shared" si="5"/>
        <v>83.16375058650684</v>
      </c>
      <c r="T25" s="25">
        <v>1884036</v>
      </c>
      <c r="U25" s="41">
        <v>100</v>
      </c>
    </row>
    <row r="26" spans="1:21" ht="9.75" customHeight="1">
      <c r="A26" s="21"/>
      <c r="B26" s="52"/>
      <c r="C26" s="52"/>
      <c r="D26" s="52"/>
      <c r="E26" s="14"/>
      <c r="F26" s="23"/>
      <c r="G26" s="24"/>
      <c r="H26" s="25" t="s">
        <v>27</v>
      </c>
      <c r="I26" s="25"/>
      <c r="J26" s="25" t="s">
        <v>27</v>
      </c>
      <c r="K26" s="25"/>
      <c r="L26" s="25" t="s">
        <v>27</v>
      </c>
      <c r="M26" s="25"/>
      <c r="N26" s="25"/>
      <c r="O26" s="25" t="s">
        <v>27</v>
      </c>
      <c r="P26" s="25"/>
      <c r="Q26" s="25" t="s">
        <v>27</v>
      </c>
      <c r="R26" s="25"/>
      <c r="S26" s="25" t="s">
        <v>27</v>
      </c>
      <c r="T26" s="25"/>
      <c r="U26" s="41"/>
    </row>
    <row r="27" spans="1:21" ht="12.75" customHeight="1">
      <c r="A27" s="21"/>
      <c r="B27" s="55" t="s">
        <v>38</v>
      </c>
      <c r="C27" s="55"/>
      <c r="D27" s="55"/>
      <c r="E27" s="22"/>
      <c r="F27" s="23"/>
      <c r="G27" s="24"/>
      <c r="H27" s="25" t="s">
        <v>27</v>
      </c>
      <c r="I27" s="25"/>
      <c r="J27" s="25" t="s">
        <v>27</v>
      </c>
      <c r="K27" s="25"/>
      <c r="L27" s="25" t="s">
        <v>27</v>
      </c>
      <c r="M27" s="25"/>
      <c r="N27" s="25"/>
      <c r="O27" s="25" t="s">
        <v>27</v>
      </c>
      <c r="P27" s="25"/>
      <c r="Q27" s="25" t="s">
        <v>27</v>
      </c>
      <c r="R27" s="25"/>
      <c r="S27" s="25" t="s">
        <v>27</v>
      </c>
      <c r="T27" s="25"/>
      <c r="U27" s="41"/>
    </row>
    <row r="28" spans="1:21" ht="12.75" customHeight="1">
      <c r="A28" s="21"/>
      <c r="B28" s="55" t="s">
        <v>16</v>
      </c>
      <c r="C28" s="55"/>
      <c r="D28" s="55"/>
      <c r="E28" s="14"/>
      <c r="F28" s="23"/>
      <c r="G28" s="35">
        <v>151998</v>
      </c>
      <c r="H28" s="25">
        <f t="shared" si="0"/>
        <v>12.928078113836627</v>
      </c>
      <c r="I28" s="25">
        <v>1607234</v>
      </c>
      <c r="J28" s="25">
        <f t="shared" si="1"/>
        <v>136.70210594359202</v>
      </c>
      <c r="K28" s="25">
        <v>722553</v>
      </c>
      <c r="L28" s="25">
        <f t="shared" si="2"/>
        <v>61.4562140645732</v>
      </c>
      <c r="M28" s="25"/>
      <c r="N28" s="25">
        <v>625388</v>
      </c>
      <c r="O28" s="25">
        <f t="shared" si="3"/>
        <v>53.191916442690435</v>
      </c>
      <c r="P28" s="25"/>
      <c r="Q28" s="25">
        <f t="shared" si="4"/>
        <v>0</v>
      </c>
      <c r="R28" s="25">
        <v>12205424</v>
      </c>
      <c r="S28" s="25">
        <f t="shared" si="5"/>
        <v>1038.123362705406</v>
      </c>
      <c r="T28" s="25">
        <v>1175720</v>
      </c>
      <c r="U28" s="41">
        <v>100</v>
      </c>
    </row>
    <row r="29" spans="1:21" ht="12.75" customHeight="1">
      <c r="A29" s="27"/>
      <c r="B29" s="56" t="s">
        <v>17</v>
      </c>
      <c r="C29" s="56"/>
      <c r="D29" s="56"/>
      <c r="E29" s="28"/>
      <c r="F29" s="29"/>
      <c r="G29" s="36">
        <v>1379968</v>
      </c>
      <c r="H29" s="30">
        <f t="shared" si="0"/>
        <v>147.250932077332</v>
      </c>
      <c r="I29" s="30">
        <v>2995507</v>
      </c>
      <c r="J29" s="30">
        <f t="shared" si="1"/>
        <v>319.6387146616245</v>
      </c>
      <c r="K29" s="30">
        <v>1148010</v>
      </c>
      <c r="L29" s="30">
        <f t="shared" si="2"/>
        <v>122.49961052292366</v>
      </c>
      <c r="M29" s="30"/>
      <c r="N29" s="30">
        <v>1214917</v>
      </c>
      <c r="O29" s="30">
        <f t="shared" si="3"/>
        <v>129.63899209735007</v>
      </c>
      <c r="P29" s="30"/>
      <c r="Q29" s="30">
        <f t="shared" si="4"/>
        <v>0</v>
      </c>
      <c r="R29" s="30">
        <v>11520328</v>
      </c>
      <c r="S29" s="30">
        <f t="shared" si="5"/>
        <v>1229.288676140741</v>
      </c>
      <c r="T29" s="30">
        <v>937154</v>
      </c>
      <c r="U29" s="42">
        <v>100</v>
      </c>
    </row>
    <row r="30" spans="2:20" ht="13.5" customHeight="1">
      <c r="B30" s="31" t="s">
        <v>42</v>
      </c>
      <c r="G30" s="31"/>
      <c r="I30" s="1" t="s">
        <v>39</v>
      </c>
      <c r="N30" s="1" t="s">
        <v>39</v>
      </c>
      <c r="P30" s="1" t="s">
        <v>39</v>
      </c>
      <c r="R30" s="31"/>
      <c r="S30" s="2"/>
      <c r="T30" s="31" t="s">
        <v>40</v>
      </c>
    </row>
    <row r="38" s="32" customFormat="1" ht="13.5" customHeight="1"/>
    <row r="48" ht="13.5" customHeight="1">
      <c r="D48" s="33"/>
    </row>
    <row r="49" ht="13.5" customHeight="1">
      <c r="D49" s="34"/>
    </row>
    <row r="52" ht="13.5" customHeight="1">
      <c r="D52" s="33"/>
    </row>
  </sheetData>
  <sheetProtection/>
  <mergeCells count="38">
    <mergeCell ref="A2:D2"/>
    <mergeCell ref="G2:J2"/>
    <mergeCell ref="N2:O2"/>
    <mergeCell ref="P2:Q2"/>
    <mergeCell ref="R2:S2"/>
    <mergeCell ref="A3:F4"/>
    <mergeCell ref="G3:H3"/>
    <mergeCell ref="I3:J3"/>
    <mergeCell ref="K3:L3"/>
    <mergeCell ref="N3:O3"/>
    <mergeCell ref="P3:Q3"/>
    <mergeCell ref="R3:S3"/>
    <mergeCell ref="B5:E5"/>
    <mergeCell ref="B6:E6"/>
    <mergeCell ref="B7:D7"/>
    <mergeCell ref="C8:E8"/>
    <mergeCell ref="C9:E9"/>
    <mergeCell ref="C10:E10"/>
    <mergeCell ref="B11:D11"/>
    <mergeCell ref="B12:D12"/>
    <mergeCell ref="B13:D13"/>
    <mergeCell ref="B15:D15"/>
    <mergeCell ref="C16:E16"/>
    <mergeCell ref="C17:E17"/>
    <mergeCell ref="C18:E18"/>
    <mergeCell ref="C19:E19"/>
    <mergeCell ref="C20:E20"/>
    <mergeCell ref="C21:E21"/>
    <mergeCell ref="T3:U3"/>
    <mergeCell ref="T2:U2"/>
    <mergeCell ref="C22:E22"/>
    <mergeCell ref="B29:D29"/>
    <mergeCell ref="B23:D23"/>
    <mergeCell ref="B24:D24"/>
    <mergeCell ref="B25:D25"/>
    <mergeCell ref="B26:D26"/>
    <mergeCell ref="B27:D27"/>
    <mergeCell ref="B28:D28"/>
  </mergeCells>
  <printOptions/>
  <pageMargins left="0.5118110236220472" right="0.31496062992125984" top="0.5118110236220472" bottom="0.1968503937007874" header="0.6299212598425197" footer="0.5118110236220472"/>
  <pageSetup firstPageNumber="117" useFirstPageNumber="1"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OA5002</dc:creator>
  <cp:keywords/>
  <dc:description/>
  <cp:lastModifiedBy>尾﨑　智之</cp:lastModifiedBy>
  <cp:lastPrinted>2020-04-22T04:06:01Z</cp:lastPrinted>
  <dcterms:created xsi:type="dcterms:W3CDTF">2007-05-03T03:00:48Z</dcterms:created>
  <dcterms:modified xsi:type="dcterms:W3CDTF">2022-03-17T02:40:58Z</dcterms:modified>
  <cp:category/>
  <cp:version/>
  <cp:contentType/>
  <cp:contentStatus/>
</cp:coreProperties>
</file>