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410" windowHeight="7965" activeTab="0"/>
  </bookViews>
  <sheets>
    <sheet name="市税の推移・個人市民税の概要・固定資産の概要" sheetId="1" r:id="rId1"/>
  </sheets>
  <externalReferences>
    <externalReference r:id="rId4"/>
    <externalReference r:id="rId5"/>
    <externalReference r:id="rId6"/>
  </externalReferences>
  <definedNames>
    <definedName name="_xlnm.Print_Area" localSheetId="0">'市税の推移・個人市民税の概要・固定資産の概要'!$A$1:$Q$54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<sst xmlns="http://schemas.openxmlformats.org/spreadsheetml/2006/main" count="145" uniqueCount="61">
  <si>
    <t>指数</t>
  </si>
  <si>
    <t>個人市民税の概要（推移）</t>
  </si>
  <si>
    <t>(注）　人口（外国人を含む）・世帯数は年度末現在である。</t>
  </si>
  <si>
    <t>固定資産の概要（推移）</t>
  </si>
  <si>
    <t>構成比</t>
  </si>
  <si>
    <t>[　土　　　地  ]</t>
  </si>
  <si>
    <t>田</t>
  </si>
  <si>
    <t>畑</t>
  </si>
  <si>
    <t>宅地</t>
  </si>
  <si>
    <t>その他</t>
  </si>
  <si>
    <t>合計</t>
  </si>
  <si>
    <t>[　建　　　物  ]</t>
  </si>
  <si>
    <t>木造</t>
  </si>
  <si>
    <t>非木造</t>
  </si>
  <si>
    <t>資料：税務室</t>
  </si>
  <si>
    <t>市税（決算）の推移</t>
  </si>
  <si>
    <t>科目</t>
  </si>
  <si>
    <t>〔歳入〕</t>
  </si>
  <si>
    <t>金額</t>
  </si>
  <si>
    <t>市民税</t>
  </si>
  <si>
    <t>法人市民税</t>
  </si>
  <si>
    <t>個人市民税</t>
  </si>
  <si>
    <t>固定資産税</t>
  </si>
  <si>
    <t>軽自動車税</t>
  </si>
  <si>
    <t>市たばこ（消費）税</t>
  </si>
  <si>
    <t>特別土地保有税</t>
  </si>
  <si>
    <t>都市計画税</t>
  </si>
  <si>
    <t>市税合計</t>
  </si>
  <si>
    <t>千円</t>
  </si>
  <si>
    <t>人</t>
  </si>
  <si>
    <t>世帯</t>
  </si>
  <si>
    <t>円</t>
  </si>
  <si>
    <t>個人市民税決算額</t>
  </si>
  <si>
    <t>人口</t>
  </si>
  <si>
    <t>世帯数</t>
  </si>
  <si>
    <t>納税義務者数</t>
  </si>
  <si>
    <t>人口１人当り</t>
  </si>
  <si>
    <t>１世帯当り</t>
  </si>
  <si>
    <t>納税義務者１人当り</t>
  </si>
  <si>
    <t>筆</t>
  </si>
  <si>
    <t>棟</t>
  </si>
  <si>
    <t>筆  　　　　数</t>
  </si>
  <si>
    <t>面  　　　　積</t>
  </si>
  <si>
    <t>棟　　　　　 数</t>
  </si>
  <si>
    <t>％</t>
  </si>
  <si>
    <t>平成25年度</t>
  </si>
  <si>
    <t>平成26年度</t>
  </si>
  <si>
    <t>山林</t>
  </si>
  <si>
    <t>合計</t>
  </si>
  <si>
    <t>（ 再       掲 ）</t>
  </si>
  <si>
    <t>床    面    積</t>
  </si>
  <si>
    <t>床　　面　　積</t>
  </si>
  <si>
    <t>平成27年度</t>
  </si>
  <si>
    <t>-</t>
  </si>
  <si>
    <t>区                        分</t>
  </si>
  <si>
    <t>（注）１．土地の面積は、評価総地積（非課税地積は含まない。）
　　 　　２．掲載している年の１月１日現在の数値である。</t>
  </si>
  <si>
    <t>平成28年度</t>
  </si>
  <si>
    <t>平成29年度</t>
  </si>
  <si>
    <t>平成30年度</t>
  </si>
  <si>
    <t>（指数：平成30年度＝100）</t>
  </si>
  <si>
    <t>㎡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</si>
</sst>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0.0%"/>
    <numFmt numFmtId="180" formatCode="0.0_);[Red]\(0.0\)"/>
    <numFmt numFmtId="181" formatCode="[=0]&quot;-&quot;;#,##0"/>
    <numFmt numFmtId="182" formatCode="0_);[Red]\(0\)"/>
    <numFmt numFmtId="183" formatCode="#,##0_);[Red]\(#,##0\)"/>
    <numFmt numFmtId="184" formatCode="#,##0.0;&quot;△ &quot;#,##0.0"/>
    <numFmt numFmtId="185" formatCode="#,##0_);\(#,##0\)"/>
    <numFmt numFmtId="186" formatCode="#,###"/>
    <numFmt numFmtId="187" formatCode="#,##0;[=0]&quot;-&quot;;General"/>
    <numFmt numFmtId="188" formatCode="#,##0.0;[=0]&quot;-&quot;;General"/>
    <numFmt numFmtId="189" formatCode="#,##0.00;[=0]&quot;-&quot;;General"/>
    <numFmt numFmtId="190" formatCode="\(#,##0\);[=0]&quot;（-）&quot;;General"/>
    <numFmt numFmtId="191" formatCode="\(#,##0\);[=0]&quot;(-)&quot;;General"/>
    <numFmt numFmtId="192" formatCode="0.0"/>
    <numFmt numFmtId="193" formatCode="\(#,##0.0\);[=0]&quot;-&quot;;General"/>
    <numFmt numFmtId="194" formatCode="\+#,##0.00"/>
    <numFmt numFmtId="195" formatCode="\+#,##0.00;\-#,##0.00"/>
    <numFmt numFmtId="196" formatCode="[&lt;=999]000;000\-00"/>
    <numFmt numFmtId="197" formatCode="0.00_ "/>
    <numFmt numFmtId="198" formatCode="\(#,##0\);General"/>
    <numFmt numFmtId="199" formatCode="\(#,##0.0\);General"/>
    <numFmt numFmtId="200" formatCode="0.0;&quot;△ &quot;0.0"/>
    <numFmt numFmtId="201" formatCode="#,##0.0;[Red]\-#,##0.0"/>
    <numFmt numFmtId="202" formatCode="#,##0.0_);[Red]\(#,##0.0\)"/>
    <numFmt numFmtId="203" formatCode="0_);\(0\)"/>
    <numFmt numFmtId="204" formatCode="#,##0.0"/>
    <numFmt numFmtId="205" formatCode="0.0_);\(0.0\)"/>
    <numFmt numFmtId="206" formatCode="\(#,##0.0\);[=0]&quot;(-)&quot;;General"/>
    <numFmt numFmtId="207" formatCode="#,##0.0_ ;[Red]\-#,##0.0\ "/>
    <numFmt numFmtId="208" formatCode="#,##0.0_ "/>
    <numFmt numFmtId="209" formatCode="[=0]&quot;-&quot;;#,##0.0"/>
    <numFmt numFmtId="210" formatCode="#,##0.00_ "/>
    <numFmt numFmtId="211" formatCode="0.00_);[Red]\(0.00\)"/>
    <numFmt numFmtId="212" formatCode="#,##0.0_);\(#,##0.0\)"/>
    <numFmt numFmtId="213" formatCode="#,##0_ ;[Red]\-#,##0\ "/>
    <numFmt numFmtId="214" formatCode="0.00;&quot;△ &quot;0.00"/>
    <numFmt numFmtId="215" formatCode="0;&quot;△ &quot;0"/>
    <numFmt numFmtId="216" formatCode="0.0;[Red]0.0"/>
    <numFmt numFmtId="217" formatCode="0;[Red]0"/>
    <numFmt numFmtId="218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b/>
      <sz val="14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6.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8" fontId="7" fillId="0" borderId="0" xfId="51" applyFont="1" applyFill="1" applyBorder="1" applyAlignment="1">
      <alignment horizontal="right"/>
    </xf>
    <xf numFmtId="38" fontId="7" fillId="0" borderId="0" xfId="5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/>
    </xf>
    <xf numFmtId="182" fontId="7" fillId="0" borderId="0" xfId="0" applyNumberFormat="1" applyFont="1" applyFill="1" applyBorder="1" applyAlignment="1">
      <alignment horizontal="center"/>
    </xf>
    <xf numFmtId="182" fontId="7" fillId="0" borderId="16" xfId="0" applyNumberFormat="1" applyFont="1" applyFill="1" applyBorder="1" applyAlignment="1">
      <alignment/>
    </xf>
    <xf numFmtId="181" fontId="7" fillId="0" borderId="16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7" fillId="0" borderId="16" xfId="0" applyNumberFormat="1" applyFont="1" applyFill="1" applyBorder="1" applyAlignment="1">
      <alignment/>
    </xf>
    <xf numFmtId="181" fontId="5" fillId="0" borderId="0" xfId="0" applyNumberFormat="1" applyFont="1" applyFill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182" fontId="7" fillId="0" borderId="21" xfId="0" applyNumberFormat="1" applyFont="1" applyFill="1" applyBorder="1" applyAlignment="1">
      <alignment/>
    </xf>
    <xf numFmtId="182" fontId="7" fillId="0" borderId="21" xfId="0" applyNumberFormat="1" applyFont="1" applyFill="1" applyBorder="1" applyAlignment="1">
      <alignment/>
    </xf>
    <xf numFmtId="182" fontId="7" fillId="0" borderId="22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7" fontId="7" fillId="0" borderId="21" xfId="0" applyNumberFormat="1" applyFont="1" applyFill="1" applyBorder="1" applyAlignment="1">
      <alignment/>
    </xf>
    <xf numFmtId="177" fontId="7" fillId="0" borderId="22" xfId="0" applyNumberFormat="1" applyFont="1" applyFill="1" applyBorder="1" applyAlignment="1">
      <alignment/>
    </xf>
    <xf numFmtId="178" fontId="7" fillId="0" borderId="21" xfId="0" applyNumberFormat="1" applyFont="1" applyFill="1" applyBorder="1" applyAlignment="1">
      <alignment/>
    </xf>
    <xf numFmtId="177" fontId="7" fillId="0" borderId="21" xfId="0" applyNumberFormat="1" applyFont="1" applyFill="1" applyBorder="1" applyAlignment="1">
      <alignment/>
    </xf>
    <xf numFmtId="178" fontId="7" fillId="0" borderId="22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0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8575"/>
          <a:ext cx="704850" cy="314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18288" rIns="0" bIns="0" anchor="b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市税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31"/>
      <sheetName val="コメン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="85" zoomScaleNormal="85" zoomScaleSheetLayoutView="85" zoomScalePageLayoutView="0" workbookViewId="0" topLeftCell="A4">
      <selection activeCell="I24" sqref="I24"/>
    </sheetView>
  </sheetViews>
  <sheetFormatPr defaultColWidth="9.00390625" defaultRowHeight="13.5"/>
  <cols>
    <col min="1" max="1" width="9.625" style="20" customWidth="1"/>
    <col min="2" max="2" width="10.875" style="20" customWidth="1"/>
    <col min="3" max="3" width="5.875" style="20" customWidth="1"/>
    <col min="4" max="4" width="12.875" style="20" customWidth="1"/>
    <col min="5" max="5" width="9.25390625" style="20" customWidth="1"/>
    <col min="6" max="6" width="15.75390625" style="20" customWidth="1"/>
    <col min="7" max="7" width="8.125" style="20" bestFit="1" customWidth="1"/>
    <col min="8" max="8" width="15.75390625" style="20" customWidth="1"/>
    <col min="9" max="9" width="8.125" style="20" bestFit="1" customWidth="1"/>
    <col min="10" max="10" width="15.75390625" style="20" customWidth="1"/>
    <col min="11" max="11" width="8.125" style="20" bestFit="1" customWidth="1"/>
    <col min="12" max="12" width="15.75390625" style="20" customWidth="1"/>
    <col min="13" max="13" width="8.125" style="20" bestFit="1" customWidth="1"/>
    <col min="14" max="14" width="15.75390625" style="20" customWidth="1"/>
    <col min="15" max="15" width="8.125" style="20" customWidth="1"/>
    <col min="16" max="16" width="15.75390625" style="20" customWidth="1"/>
    <col min="17" max="17" width="8.25390625" style="20" customWidth="1"/>
    <col min="18" max="16384" width="9.00390625" style="20" customWidth="1"/>
  </cols>
  <sheetData>
    <row r="1" ht="21.75" customHeight="1">
      <c r="A1" s="19"/>
    </row>
    <row r="2" ht="6.75" customHeight="1"/>
    <row r="3" spans="1:17" ht="21.75" customHeight="1">
      <c r="A3" s="28" t="s">
        <v>15</v>
      </c>
      <c r="B3" s="4"/>
      <c r="C3" s="4"/>
      <c r="D3" s="4"/>
      <c r="E3" s="4"/>
      <c r="G3" s="30"/>
      <c r="H3" s="30"/>
      <c r="I3" s="30"/>
      <c r="J3" s="30"/>
      <c r="K3" s="30"/>
      <c r="L3" s="30"/>
      <c r="M3" s="74" t="s">
        <v>59</v>
      </c>
      <c r="N3" s="74"/>
      <c r="O3" s="74"/>
      <c r="P3" s="74"/>
      <c r="Q3" s="74"/>
    </row>
    <row r="4" spans="1:17" ht="19.5" customHeight="1">
      <c r="A4" s="88" t="s">
        <v>16</v>
      </c>
      <c r="B4" s="89"/>
      <c r="C4" s="89"/>
      <c r="D4" s="89"/>
      <c r="E4" s="90"/>
      <c r="F4" s="72" t="s">
        <v>45</v>
      </c>
      <c r="G4" s="73"/>
      <c r="H4" s="72" t="s">
        <v>46</v>
      </c>
      <c r="I4" s="73"/>
      <c r="J4" s="72" t="s">
        <v>52</v>
      </c>
      <c r="K4" s="73"/>
      <c r="L4" s="72" t="s">
        <v>56</v>
      </c>
      <c r="M4" s="73"/>
      <c r="N4" s="72" t="s">
        <v>57</v>
      </c>
      <c r="O4" s="73"/>
      <c r="P4" s="72" t="s">
        <v>58</v>
      </c>
      <c r="Q4" s="73"/>
    </row>
    <row r="5" spans="1:17" ht="19.5" customHeight="1">
      <c r="A5" s="91" t="s">
        <v>17</v>
      </c>
      <c r="B5" s="92"/>
      <c r="C5" s="92"/>
      <c r="D5" s="92"/>
      <c r="E5" s="93"/>
      <c r="F5" s="21" t="s">
        <v>18</v>
      </c>
      <c r="G5" s="22" t="s">
        <v>0</v>
      </c>
      <c r="H5" s="21" t="s">
        <v>18</v>
      </c>
      <c r="I5" s="21" t="s">
        <v>0</v>
      </c>
      <c r="J5" s="21" t="s">
        <v>18</v>
      </c>
      <c r="K5" s="22" t="s">
        <v>0</v>
      </c>
      <c r="L5" s="23" t="s">
        <v>18</v>
      </c>
      <c r="M5" s="24" t="s">
        <v>0</v>
      </c>
      <c r="N5" s="23" t="s">
        <v>18</v>
      </c>
      <c r="O5" s="23" t="s">
        <v>0</v>
      </c>
      <c r="P5" s="23" t="s">
        <v>18</v>
      </c>
      <c r="Q5" s="23" t="s">
        <v>0</v>
      </c>
    </row>
    <row r="6" spans="1:17" ht="18" customHeight="1">
      <c r="A6" s="48"/>
      <c r="B6" s="49"/>
      <c r="C6" s="49"/>
      <c r="D6" s="49"/>
      <c r="E6" s="71"/>
      <c r="F6" s="42" t="s">
        <v>28</v>
      </c>
      <c r="G6" s="33"/>
      <c r="H6" s="42" t="s">
        <v>28</v>
      </c>
      <c r="I6" s="33"/>
      <c r="J6" s="42" t="s">
        <v>28</v>
      </c>
      <c r="K6" s="33"/>
      <c r="L6" s="42" t="s">
        <v>28</v>
      </c>
      <c r="M6" s="33"/>
      <c r="N6" s="42" t="s">
        <v>28</v>
      </c>
      <c r="O6" s="33"/>
      <c r="P6" s="42" t="s">
        <v>28</v>
      </c>
      <c r="Q6" s="50"/>
    </row>
    <row r="7" spans="1:17" ht="18" customHeight="1">
      <c r="A7" s="77" t="s">
        <v>19</v>
      </c>
      <c r="B7" s="78"/>
      <c r="C7" s="78"/>
      <c r="D7" s="78"/>
      <c r="E7" s="79"/>
      <c r="F7" s="31">
        <v>9903964</v>
      </c>
      <c r="G7" s="32">
        <f>F7/P7*100</f>
        <v>88.83781612819458</v>
      </c>
      <c r="H7" s="31">
        <v>10419591</v>
      </c>
      <c r="I7" s="32">
        <f>H7/P7*100</f>
        <v>93.462951742251</v>
      </c>
      <c r="J7" s="31">
        <v>10715820</v>
      </c>
      <c r="K7" s="32">
        <f>J7/P7*100</f>
        <v>96.120103710275</v>
      </c>
      <c r="L7" s="31">
        <v>10724499</v>
      </c>
      <c r="M7" s="32">
        <f>L7/P7*100</f>
        <v>96.19795369096724</v>
      </c>
      <c r="N7" s="31">
        <v>10951958</v>
      </c>
      <c r="O7" s="32">
        <f>N7/P7*100</f>
        <v>98.23824390392672</v>
      </c>
      <c r="P7" s="31">
        <v>11148365</v>
      </c>
      <c r="Q7" s="62">
        <v>100</v>
      </c>
    </row>
    <row r="8" spans="1:17" ht="18" customHeight="1">
      <c r="A8" s="98" t="s">
        <v>49</v>
      </c>
      <c r="B8" s="99"/>
      <c r="C8" s="78" t="s">
        <v>20</v>
      </c>
      <c r="D8" s="78"/>
      <c r="E8" s="79"/>
      <c r="F8" s="2">
        <v>1271899</v>
      </c>
      <c r="G8" s="32">
        <f aca="true" t="shared" si="0" ref="G8:G15">F8/P8*100</f>
        <v>82.73503951041945</v>
      </c>
      <c r="H8" s="2">
        <v>1304507</v>
      </c>
      <c r="I8" s="32">
        <f aca="true" t="shared" si="1" ref="I8:I15">H8/P8*100</f>
        <v>84.8561388810108</v>
      </c>
      <c r="J8" s="2">
        <v>1415790</v>
      </c>
      <c r="K8" s="32">
        <f aca="true" t="shared" si="2" ref="K8:K15">J8/P8*100</f>
        <v>92.09492388032129</v>
      </c>
      <c r="L8" s="2">
        <v>1379055</v>
      </c>
      <c r="M8" s="32">
        <f aca="true" t="shared" si="3" ref="M8:M15">L8/P8*100</f>
        <v>89.70536961821772</v>
      </c>
      <c r="N8" s="2">
        <v>1491092</v>
      </c>
      <c r="O8" s="32">
        <f aca="true" t="shared" si="4" ref="O8:O15">N8/P8*100</f>
        <v>96.99320113756703</v>
      </c>
      <c r="P8" s="2">
        <v>1537316</v>
      </c>
      <c r="Q8" s="62">
        <v>100</v>
      </c>
    </row>
    <row r="9" spans="1:17" ht="18" customHeight="1">
      <c r="A9" s="98" t="s">
        <v>49</v>
      </c>
      <c r="B9" s="99"/>
      <c r="C9" s="78" t="s">
        <v>21</v>
      </c>
      <c r="D9" s="78"/>
      <c r="E9" s="79"/>
      <c r="F9" s="2">
        <v>8632065</v>
      </c>
      <c r="G9" s="32">
        <f t="shared" si="0"/>
        <v>89.81397347989798</v>
      </c>
      <c r="H9" s="2">
        <v>9115084</v>
      </c>
      <c r="I9" s="32">
        <f t="shared" si="1"/>
        <v>94.83963717175929</v>
      </c>
      <c r="J9" s="2">
        <v>9300030</v>
      </c>
      <c r="K9" s="32">
        <f t="shared" si="2"/>
        <v>96.76394324906677</v>
      </c>
      <c r="L9" s="2">
        <v>9345444</v>
      </c>
      <c r="M9" s="32">
        <f t="shared" si="3"/>
        <v>97.2364619096209</v>
      </c>
      <c r="N9" s="2">
        <v>9460866</v>
      </c>
      <c r="O9" s="32">
        <f t="shared" si="4"/>
        <v>98.43739221389882</v>
      </c>
      <c r="P9" s="2">
        <v>9611049</v>
      </c>
      <c r="Q9" s="62">
        <v>100</v>
      </c>
    </row>
    <row r="10" spans="1:17" ht="18" customHeight="1">
      <c r="A10" s="77" t="s">
        <v>22</v>
      </c>
      <c r="B10" s="78"/>
      <c r="C10" s="78"/>
      <c r="D10" s="78"/>
      <c r="E10" s="79"/>
      <c r="F10" s="2">
        <v>8739470</v>
      </c>
      <c r="G10" s="32">
        <f t="shared" si="0"/>
        <v>94.42417370866302</v>
      </c>
      <c r="H10" s="2">
        <v>8873589</v>
      </c>
      <c r="I10" s="32">
        <f t="shared" si="1"/>
        <v>95.87324050031425</v>
      </c>
      <c r="J10" s="2">
        <v>9081491</v>
      </c>
      <c r="K10" s="32">
        <f t="shared" si="2"/>
        <v>98.11948364347721</v>
      </c>
      <c r="L10" s="2">
        <v>9185687</v>
      </c>
      <c r="M10" s="32">
        <f t="shared" si="3"/>
        <v>99.24525227747307</v>
      </c>
      <c r="N10" s="2">
        <v>9319044</v>
      </c>
      <c r="O10" s="32">
        <f t="shared" si="4"/>
        <v>100.68608616479875</v>
      </c>
      <c r="P10" s="2">
        <v>9255543</v>
      </c>
      <c r="Q10" s="62">
        <v>100</v>
      </c>
    </row>
    <row r="11" spans="1:17" ht="18" customHeight="1">
      <c r="A11" s="77" t="s">
        <v>23</v>
      </c>
      <c r="B11" s="78"/>
      <c r="C11" s="78"/>
      <c r="D11" s="78"/>
      <c r="E11" s="79"/>
      <c r="F11" s="2">
        <v>252371</v>
      </c>
      <c r="G11" s="32">
        <f t="shared" si="0"/>
        <v>71.04619377795794</v>
      </c>
      <c r="H11" s="2">
        <v>259228</v>
      </c>
      <c r="I11" s="32">
        <f t="shared" si="1"/>
        <v>72.97654136439006</v>
      </c>
      <c r="J11" s="2">
        <v>266396</v>
      </c>
      <c r="K11" s="32">
        <f t="shared" si="2"/>
        <v>74.99444008096368</v>
      </c>
      <c r="L11" s="2">
        <v>323174</v>
      </c>
      <c r="M11" s="32">
        <f t="shared" si="3"/>
        <v>90.97829238699289</v>
      </c>
      <c r="N11" s="2">
        <v>337977</v>
      </c>
      <c r="O11" s="32">
        <f t="shared" si="4"/>
        <v>95.14555727279638</v>
      </c>
      <c r="P11" s="2">
        <v>355221</v>
      </c>
      <c r="Q11" s="62">
        <v>100</v>
      </c>
    </row>
    <row r="12" spans="1:17" ht="18" customHeight="1">
      <c r="A12" s="77" t="s">
        <v>24</v>
      </c>
      <c r="B12" s="78"/>
      <c r="C12" s="78"/>
      <c r="D12" s="78"/>
      <c r="E12" s="79"/>
      <c r="F12" s="2">
        <v>1150388</v>
      </c>
      <c r="G12" s="32">
        <f t="shared" si="0"/>
        <v>110.25399703660538</v>
      </c>
      <c r="H12" s="2">
        <v>1120662</v>
      </c>
      <c r="I12" s="32">
        <f t="shared" si="1"/>
        <v>107.40503623737058</v>
      </c>
      <c r="J12" s="2">
        <v>1110132</v>
      </c>
      <c r="K12" s="32">
        <f t="shared" si="2"/>
        <v>106.39583361286873</v>
      </c>
      <c r="L12" s="2">
        <v>1092968</v>
      </c>
      <c r="M12" s="32">
        <f t="shared" si="3"/>
        <v>104.75082375086018</v>
      </c>
      <c r="N12" s="2">
        <v>1052361</v>
      </c>
      <c r="O12" s="32">
        <f t="shared" si="4"/>
        <v>100.8590202396401</v>
      </c>
      <c r="P12" s="2">
        <v>1043398</v>
      </c>
      <c r="Q12" s="62">
        <v>100</v>
      </c>
    </row>
    <row r="13" spans="1:17" ht="18" customHeight="1">
      <c r="A13" s="77" t="s">
        <v>25</v>
      </c>
      <c r="B13" s="78"/>
      <c r="C13" s="78"/>
      <c r="D13" s="78"/>
      <c r="E13" s="79"/>
      <c r="F13" s="2">
        <v>0</v>
      </c>
      <c r="G13" s="34" t="s">
        <v>53</v>
      </c>
      <c r="H13" s="1">
        <v>0</v>
      </c>
      <c r="I13" s="34" t="s">
        <v>53</v>
      </c>
      <c r="J13" s="1">
        <v>0</v>
      </c>
      <c r="K13" s="34" t="s">
        <v>53</v>
      </c>
      <c r="L13" s="1">
        <v>0</v>
      </c>
      <c r="M13" s="34" t="s">
        <v>53</v>
      </c>
      <c r="N13" s="1">
        <v>0</v>
      </c>
      <c r="O13" s="34" t="s">
        <v>53</v>
      </c>
      <c r="P13" s="1"/>
      <c r="Q13" s="63">
        <v>100</v>
      </c>
    </row>
    <row r="14" spans="1:17" ht="18" customHeight="1">
      <c r="A14" s="77" t="s">
        <v>26</v>
      </c>
      <c r="B14" s="78"/>
      <c r="C14" s="78"/>
      <c r="D14" s="78"/>
      <c r="E14" s="79"/>
      <c r="F14" s="2">
        <v>1816022</v>
      </c>
      <c r="G14" s="32">
        <f t="shared" si="0"/>
        <v>96.7045243962963</v>
      </c>
      <c r="H14" s="2">
        <v>1828077</v>
      </c>
      <c r="I14" s="32">
        <f t="shared" si="1"/>
        <v>97.34646212700517</v>
      </c>
      <c r="J14" s="2">
        <v>1845736</v>
      </c>
      <c r="K14" s="32">
        <f t="shared" si="2"/>
        <v>98.28681703257028</v>
      </c>
      <c r="L14" s="2">
        <v>1873262</v>
      </c>
      <c r="M14" s="32">
        <f t="shared" si="3"/>
        <v>99.75259703883256</v>
      </c>
      <c r="N14" s="2">
        <v>1897706</v>
      </c>
      <c r="O14" s="32">
        <f t="shared" si="4"/>
        <v>101.0542582490729</v>
      </c>
      <c r="P14" s="2">
        <v>1877908</v>
      </c>
      <c r="Q14" s="62">
        <v>100</v>
      </c>
    </row>
    <row r="15" spans="1:17" ht="18" customHeight="1">
      <c r="A15" s="80" t="s">
        <v>27</v>
      </c>
      <c r="B15" s="81"/>
      <c r="C15" s="81"/>
      <c r="D15" s="81"/>
      <c r="E15" s="82"/>
      <c r="F15" s="36">
        <f>SUM(F8:F12,F14)</f>
        <v>21862215</v>
      </c>
      <c r="G15" s="35">
        <f t="shared" si="0"/>
        <v>92.32184712823054</v>
      </c>
      <c r="H15" s="36">
        <f>SUM(H8:H12,H14)</f>
        <v>22501147</v>
      </c>
      <c r="I15" s="35">
        <f t="shared" si="1"/>
        <v>95.01999013109345</v>
      </c>
      <c r="J15" s="36">
        <f>SUM(J8:J12,J14)</f>
        <v>23019575</v>
      </c>
      <c r="K15" s="35">
        <f t="shared" si="2"/>
        <v>97.20925734683506</v>
      </c>
      <c r="L15" s="36">
        <f>SUM(L8:L12,L14)</f>
        <v>23199590</v>
      </c>
      <c r="M15" s="35">
        <f t="shared" si="3"/>
        <v>97.96944186202661</v>
      </c>
      <c r="N15" s="36">
        <v>23559046</v>
      </c>
      <c r="O15" s="35">
        <f t="shared" si="4"/>
        <v>99.48738695045087</v>
      </c>
      <c r="P15" s="36">
        <v>23680435</v>
      </c>
      <c r="Q15" s="64">
        <v>100</v>
      </c>
    </row>
    <row r="16" spans="1:11" ht="15.75">
      <c r="A16" s="76" t="s">
        <v>14</v>
      </c>
      <c r="B16" s="76"/>
      <c r="C16" s="76"/>
      <c r="D16" s="76"/>
      <c r="E16" s="76"/>
      <c r="F16" s="25"/>
      <c r="G16" s="26"/>
      <c r="H16" s="25"/>
      <c r="I16" s="26"/>
      <c r="J16" s="25"/>
      <c r="K16" s="26"/>
    </row>
    <row r="17" ht="12" customHeight="1">
      <c r="P17" s="47"/>
    </row>
    <row r="18" spans="1:17" ht="21.75" customHeight="1">
      <c r="A18" s="51" t="s">
        <v>1</v>
      </c>
      <c r="C18" s="52"/>
      <c r="G18" s="53"/>
      <c r="H18" s="53"/>
      <c r="I18" s="53"/>
      <c r="J18" s="53"/>
      <c r="M18" s="74" t="s">
        <v>59</v>
      </c>
      <c r="N18" s="74"/>
      <c r="O18" s="74"/>
      <c r="P18" s="74"/>
      <c r="Q18" s="74"/>
    </row>
    <row r="19" spans="1:17" ht="17.25" customHeight="1">
      <c r="A19" s="85" t="s">
        <v>54</v>
      </c>
      <c r="B19" s="86"/>
      <c r="C19" s="86"/>
      <c r="D19" s="87"/>
      <c r="E19" s="54"/>
      <c r="F19" s="12" t="s">
        <v>45</v>
      </c>
      <c r="G19" s="55" t="s">
        <v>0</v>
      </c>
      <c r="H19" s="43" t="s">
        <v>46</v>
      </c>
      <c r="I19" s="43" t="s">
        <v>0</v>
      </c>
      <c r="J19" s="17" t="s">
        <v>52</v>
      </c>
      <c r="K19" s="55" t="s">
        <v>0</v>
      </c>
      <c r="L19" s="43" t="s">
        <v>56</v>
      </c>
      <c r="M19" s="55" t="s">
        <v>0</v>
      </c>
      <c r="N19" s="43" t="s">
        <v>57</v>
      </c>
      <c r="O19" s="43" t="s">
        <v>0</v>
      </c>
      <c r="P19" s="17" t="s">
        <v>58</v>
      </c>
      <c r="Q19" s="17" t="s">
        <v>0</v>
      </c>
    </row>
    <row r="20" spans="1:17" ht="18" customHeight="1">
      <c r="A20" s="77" t="s">
        <v>32</v>
      </c>
      <c r="B20" s="79"/>
      <c r="C20" s="83"/>
      <c r="D20" s="84"/>
      <c r="E20" s="56" t="s">
        <v>28</v>
      </c>
      <c r="F20" s="37">
        <v>8632065</v>
      </c>
      <c r="G20" s="44">
        <f>F20/P20*100</f>
        <v>89.81396413503208</v>
      </c>
      <c r="H20" s="37">
        <v>9115084</v>
      </c>
      <c r="I20" s="44">
        <f>H20/P20*100</f>
        <v>94.83962730398864</v>
      </c>
      <c r="J20" s="37">
        <v>9300030</v>
      </c>
      <c r="K20" s="44">
        <f>J20/P20*100</f>
        <v>96.76393318107803</v>
      </c>
      <c r="L20" s="37">
        <v>9345444</v>
      </c>
      <c r="M20" s="44">
        <f>L20/P20*100</f>
        <v>97.23645179246805</v>
      </c>
      <c r="N20" s="37">
        <v>9460865</v>
      </c>
      <c r="O20" s="44">
        <f>N20/P20*100</f>
        <v>98.43737156710245</v>
      </c>
      <c r="P20" s="37">
        <v>9611050</v>
      </c>
      <c r="Q20" s="65">
        <v>100</v>
      </c>
    </row>
    <row r="21" spans="1:17" ht="18" customHeight="1">
      <c r="A21" s="77" t="s">
        <v>33</v>
      </c>
      <c r="B21" s="79"/>
      <c r="C21" s="83"/>
      <c r="D21" s="84"/>
      <c r="E21" s="40" t="s">
        <v>29</v>
      </c>
      <c r="F21" s="3">
        <v>187279</v>
      </c>
      <c r="G21" s="45">
        <f aca="true" t="shared" si="5" ref="G21:G26">F21/P21*100</f>
        <v>100.74721609554038</v>
      </c>
      <c r="H21" s="3">
        <v>187166</v>
      </c>
      <c r="I21" s="45">
        <f aca="true" t="shared" si="6" ref="I21:I26">H21/P21*100</f>
        <v>100.68642745709828</v>
      </c>
      <c r="J21" s="3">
        <v>186601</v>
      </c>
      <c r="K21" s="45">
        <f aca="true" t="shared" si="7" ref="K21:K26">J21/P21*100</f>
        <v>100.38248426488782</v>
      </c>
      <c r="L21" s="3">
        <v>186370</v>
      </c>
      <c r="M21" s="45">
        <f aca="true" t="shared" si="8" ref="M21:M26">L21/P21*100</f>
        <v>100.25821722524073</v>
      </c>
      <c r="N21" s="3">
        <v>185936</v>
      </c>
      <c r="O21" s="45">
        <f aca="true" t="shared" si="9" ref="O21:O26">N21/P21*100</f>
        <v>100.02474581741892</v>
      </c>
      <c r="P21" s="3">
        <v>185890</v>
      </c>
      <c r="Q21" s="66">
        <v>100</v>
      </c>
    </row>
    <row r="22" spans="1:17" ht="18" customHeight="1">
      <c r="A22" s="77" t="s">
        <v>34</v>
      </c>
      <c r="B22" s="79"/>
      <c r="C22" s="83"/>
      <c r="D22" s="84"/>
      <c r="E22" s="40" t="s">
        <v>30</v>
      </c>
      <c r="F22" s="3">
        <v>74921</v>
      </c>
      <c r="G22" s="45">
        <f t="shared" si="5"/>
        <v>95.04966824404045</v>
      </c>
      <c r="H22" s="3">
        <v>75771</v>
      </c>
      <c r="I22" s="45">
        <f t="shared" si="6"/>
        <v>96.1280336957487</v>
      </c>
      <c r="J22" s="3">
        <v>76396</v>
      </c>
      <c r="K22" s="45">
        <f t="shared" si="7"/>
        <v>96.9209494690636</v>
      </c>
      <c r="L22" s="3">
        <v>77122</v>
      </c>
      <c r="M22" s="45">
        <f t="shared" si="8"/>
        <v>97.84200043134618</v>
      </c>
      <c r="N22" s="3">
        <v>77809</v>
      </c>
      <c r="O22" s="45">
        <f t="shared" si="9"/>
        <v>98.71357344937391</v>
      </c>
      <c r="P22" s="3">
        <v>78823</v>
      </c>
      <c r="Q22" s="66">
        <v>100</v>
      </c>
    </row>
    <row r="23" spans="1:17" ht="18" customHeight="1">
      <c r="A23" s="77" t="s">
        <v>35</v>
      </c>
      <c r="B23" s="79"/>
      <c r="C23" s="83"/>
      <c r="D23" s="84"/>
      <c r="E23" s="40" t="s">
        <v>29</v>
      </c>
      <c r="F23" s="3">
        <v>77363</v>
      </c>
      <c r="G23" s="45">
        <f t="shared" si="5"/>
        <v>93.5001994174593</v>
      </c>
      <c r="H23" s="3">
        <v>78084</v>
      </c>
      <c r="I23" s="45">
        <f t="shared" si="6"/>
        <v>94.37159328507028</v>
      </c>
      <c r="J23" s="3">
        <v>78868</v>
      </c>
      <c r="K23" s="45">
        <f t="shared" si="7"/>
        <v>95.31912836441425</v>
      </c>
      <c r="L23" s="3">
        <v>80167</v>
      </c>
      <c r="M23" s="45">
        <f t="shared" si="8"/>
        <v>96.88908763490893</v>
      </c>
      <c r="N23" s="3">
        <v>81790</v>
      </c>
      <c r="O23" s="45">
        <f t="shared" si="9"/>
        <v>98.85063028003046</v>
      </c>
      <c r="P23" s="3">
        <v>82741</v>
      </c>
      <c r="Q23" s="66">
        <v>100</v>
      </c>
    </row>
    <row r="24" spans="1:17" ht="18" customHeight="1">
      <c r="A24" s="77" t="s">
        <v>36</v>
      </c>
      <c r="B24" s="79"/>
      <c r="C24" s="83"/>
      <c r="D24" s="84"/>
      <c r="E24" s="40" t="s">
        <v>31</v>
      </c>
      <c r="F24" s="3">
        <v>46092</v>
      </c>
      <c r="G24" s="45">
        <f t="shared" si="5"/>
        <v>89.14763166547395</v>
      </c>
      <c r="H24" s="3">
        <v>48701</v>
      </c>
      <c r="I24" s="45">
        <f t="shared" si="6"/>
        <v>94.19376051679787</v>
      </c>
      <c r="J24" s="3">
        <v>49839</v>
      </c>
      <c r="K24" s="45">
        <f t="shared" si="7"/>
        <v>96.39479333887783</v>
      </c>
      <c r="L24" s="3">
        <v>50145</v>
      </c>
      <c r="M24" s="45">
        <f t="shared" si="8"/>
        <v>96.98663520492042</v>
      </c>
      <c r="N24" s="3">
        <v>50882</v>
      </c>
      <c r="O24" s="45">
        <f t="shared" si="9"/>
        <v>98.41208440516024</v>
      </c>
      <c r="P24" s="3">
        <v>51703</v>
      </c>
      <c r="Q24" s="66">
        <v>100</v>
      </c>
    </row>
    <row r="25" spans="1:17" ht="18" customHeight="1">
      <c r="A25" s="77" t="s">
        <v>37</v>
      </c>
      <c r="B25" s="79"/>
      <c r="C25" s="83"/>
      <c r="D25" s="84"/>
      <c r="E25" s="40" t="s">
        <v>31</v>
      </c>
      <c r="F25" s="3">
        <v>115216</v>
      </c>
      <c r="G25" s="45">
        <f t="shared" si="5"/>
        <v>94.49201194108191</v>
      </c>
      <c r="H25" s="3">
        <v>120298</v>
      </c>
      <c r="I25" s="45">
        <f t="shared" si="6"/>
        <v>98.65990880162714</v>
      </c>
      <c r="J25" s="3">
        <v>121735</v>
      </c>
      <c r="K25" s="45">
        <f t="shared" si="7"/>
        <v>99.83843453728308</v>
      </c>
      <c r="L25" s="3">
        <v>121177</v>
      </c>
      <c r="M25" s="45">
        <f t="shared" si="8"/>
        <v>99.38080241446052</v>
      </c>
      <c r="N25" s="3">
        <v>121591</v>
      </c>
      <c r="O25" s="45">
        <f t="shared" si="9"/>
        <v>99.72033592494178</v>
      </c>
      <c r="P25" s="3">
        <v>121932</v>
      </c>
      <c r="Q25" s="66">
        <v>100</v>
      </c>
    </row>
    <row r="26" spans="1:17" ht="18" customHeight="1">
      <c r="A26" s="80" t="s">
        <v>38</v>
      </c>
      <c r="B26" s="81"/>
      <c r="C26" s="94"/>
      <c r="D26" s="95"/>
      <c r="E26" s="57" t="s">
        <v>31</v>
      </c>
      <c r="F26" s="38">
        <v>111579</v>
      </c>
      <c r="G26" s="46">
        <f t="shared" si="5"/>
        <v>96.0579555433117</v>
      </c>
      <c r="H26" s="38">
        <v>116734</v>
      </c>
      <c r="I26" s="46">
        <f t="shared" si="6"/>
        <v>100.49587630641024</v>
      </c>
      <c r="J26" s="38">
        <v>117919</v>
      </c>
      <c r="K26" s="46">
        <f t="shared" si="7"/>
        <v>101.51603849928546</v>
      </c>
      <c r="L26" s="38">
        <v>116575</v>
      </c>
      <c r="M26" s="46">
        <f t="shared" si="8"/>
        <v>100.35899378432825</v>
      </c>
      <c r="N26" s="38">
        <v>115673</v>
      </c>
      <c r="O26" s="46">
        <f t="shared" si="9"/>
        <v>99.58246526283166</v>
      </c>
      <c r="P26" s="38">
        <v>116158</v>
      </c>
      <c r="Q26" s="67">
        <v>100</v>
      </c>
    </row>
    <row r="27" spans="1:13" ht="17.25" customHeight="1">
      <c r="A27" s="20" t="s">
        <v>2</v>
      </c>
      <c r="C27" s="52"/>
      <c r="J27" s="27"/>
      <c r="K27" s="4"/>
      <c r="L27" s="4"/>
      <c r="M27" s="4"/>
    </row>
    <row r="28" spans="1:13" ht="17.25" customHeight="1">
      <c r="A28" s="20" t="s">
        <v>14</v>
      </c>
      <c r="C28" s="52"/>
      <c r="K28" s="4"/>
      <c r="L28" s="4"/>
      <c r="M28" s="4"/>
    </row>
    <row r="29" ht="12" customHeight="1"/>
    <row r="30" spans="1:13" ht="21.75" customHeight="1">
      <c r="A30" s="28" t="s">
        <v>3</v>
      </c>
      <c r="C30" s="29"/>
      <c r="L30" s="30"/>
      <c r="M30" s="30"/>
    </row>
    <row r="31" spans="1:17" ht="18" customHeight="1">
      <c r="A31" s="85" t="s">
        <v>54</v>
      </c>
      <c r="B31" s="86"/>
      <c r="C31" s="86"/>
      <c r="D31" s="87"/>
      <c r="E31" s="16"/>
      <c r="F31" s="12" t="s">
        <v>45</v>
      </c>
      <c r="G31" s="11" t="s">
        <v>4</v>
      </c>
      <c r="H31" s="17" t="s">
        <v>46</v>
      </c>
      <c r="I31" s="17" t="s">
        <v>4</v>
      </c>
      <c r="J31" s="17" t="s">
        <v>52</v>
      </c>
      <c r="K31" s="11" t="s">
        <v>4</v>
      </c>
      <c r="L31" s="17" t="s">
        <v>56</v>
      </c>
      <c r="M31" s="11" t="s">
        <v>4</v>
      </c>
      <c r="N31" s="11" t="s">
        <v>57</v>
      </c>
      <c r="O31" s="17" t="s">
        <v>4</v>
      </c>
      <c r="P31" s="11" t="s">
        <v>58</v>
      </c>
      <c r="Q31" s="17" t="s">
        <v>4</v>
      </c>
    </row>
    <row r="32" spans="1:17" ht="14.25" customHeight="1">
      <c r="A32" s="13" t="s">
        <v>5</v>
      </c>
      <c r="B32" s="10"/>
      <c r="C32" s="10"/>
      <c r="D32" s="58"/>
      <c r="E32" s="15"/>
      <c r="F32" s="4"/>
      <c r="G32" s="5" t="s">
        <v>44</v>
      </c>
      <c r="H32" s="4"/>
      <c r="I32" s="5" t="s">
        <v>44</v>
      </c>
      <c r="J32" s="4"/>
      <c r="K32" s="5" t="s">
        <v>44</v>
      </c>
      <c r="L32" s="4"/>
      <c r="M32" s="5" t="s">
        <v>44</v>
      </c>
      <c r="N32" s="4"/>
      <c r="O32" s="5" t="s">
        <v>44</v>
      </c>
      <c r="P32" s="10"/>
      <c r="Q32" s="59" t="s">
        <v>44</v>
      </c>
    </row>
    <row r="33" spans="1:17" ht="15" customHeight="1">
      <c r="A33" s="77" t="s">
        <v>6</v>
      </c>
      <c r="B33" s="78"/>
      <c r="C33" s="96" t="s">
        <v>41</v>
      </c>
      <c r="D33" s="97"/>
      <c r="E33" s="40" t="s">
        <v>39</v>
      </c>
      <c r="F33" s="8">
        <v>12942</v>
      </c>
      <c r="G33" s="6"/>
      <c r="H33" s="8">
        <v>12847</v>
      </c>
      <c r="I33" s="6"/>
      <c r="J33" s="8">
        <v>12717</v>
      </c>
      <c r="K33" s="7"/>
      <c r="L33" s="8">
        <v>12628</v>
      </c>
      <c r="M33" s="7"/>
      <c r="N33" s="8">
        <v>12517</v>
      </c>
      <c r="O33" s="7"/>
      <c r="P33" s="8">
        <v>12323</v>
      </c>
      <c r="Q33" s="60"/>
    </row>
    <row r="34" spans="1:17" ht="15" customHeight="1">
      <c r="A34" s="77"/>
      <c r="B34" s="78"/>
      <c r="C34" s="96" t="s">
        <v>42</v>
      </c>
      <c r="D34" s="97"/>
      <c r="E34" s="40" t="s">
        <v>60</v>
      </c>
      <c r="F34" s="8">
        <v>5977147</v>
      </c>
      <c r="G34" s="6">
        <f>ROUNDDOWN(F34/F44*100,2)</f>
        <v>13.86</v>
      </c>
      <c r="H34" s="8">
        <v>5920404</v>
      </c>
      <c r="I34" s="6">
        <f>ROUNDDOWN(H34/H44*100,2)</f>
        <v>13.84</v>
      </c>
      <c r="J34" s="8">
        <v>5869230</v>
      </c>
      <c r="K34" s="6">
        <f>ROUNDDOWN(J34/J44*100,2)</f>
        <v>13.69</v>
      </c>
      <c r="L34" s="8">
        <v>5815250</v>
      </c>
      <c r="M34" s="6">
        <f>ROUNDDOWN(L34/L44*100,2)</f>
        <v>13.56</v>
      </c>
      <c r="N34" s="8">
        <v>5777914</v>
      </c>
      <c r="O34" s="6">
        <f>ROUNDDOWN(N34/N44*100,2)</f>
        <v>13.49</v>
      </c>
      <c r="P34" s="8">
        <v>5695454</v>
      </c>
      <c r="Q34" s="68">
        <f>ROUNDDOWN(P34/P44*100,2)</f>
        <v>13.47</v>
      </c>
    </row>
    <row r="35" spans="1:17" ht="15" customHeight="1">
      <c r="A35" s="77" t="s">
        <v>7</v>
      </c>
      <c r="B35" s="78"/>
      <c r="C35" s="96" t="s">
        <v>41</v>
      </c>
      <c r="D35" s="97"/>
      <c r="E35" s="40" t="s">
        <v>39</v>
      </c>
      <c r="F35" s="8">
        <v>9273</v>
      </c>
      <c r="G35" s="6"/>
      <c r="H35" s="8">
        <v>9241</v>
      </c>
      <c r="I35" s="6"/>
      <c r="J35" s="8">
        <v>9188</v>
      </c>
      <c r="K35" s="7"/>
      <c r="L35" s="8">
        <v>9142</v>
      </c>
      <c r="M35" s="7"/>
      <c r="N35" s="8">
        <v>9094</v>
      </c>
      <c r="O35" s="7"/>
      <c r="P35" s="8">
        <v>9013</v>
      </c>
      <c r="Q35" s="60"/>
    </row>
    <row r="36" spans="1:17" ht="15" customHeight="1">
      <c r="A36" s="77"/>
      <c r="B36" s="78"/>
      <c r="C36" s="96" t="s">
        <v>42</v>
      </c>
      <c r="D36" s="97"/>
      <c r="E36" s="40" t="s">
        <v>60</v>
      </c>
      <c r="F36" s="8">
        <v>5747949</v>
      </c>
      <c r="G36" s="6">
        <f>ROUNDDOWN(F36/F44*100,2)</f>
        <v>13.33</v>
      </c>
      <c r="H36" s="8">
        <v>5731817</v>
      </c>
      <c r="I36" s="6">
        <f>ROUNDDOWN(H36/H44*100,2)</f>
        <v>13.4</v>
      </c>
      <c r="J36" s="8">
        <v>5718818</v>
      </c>
      <c r="K36" s="6">
        <f>ROUNDDOWN(J36/J44*100,2)</f>
        <v>13.34</v>
      </c>
      <c r="L36" s="8">
        <v>5681643</v>
      </c>
      <c r="M36" s="6">
        <f>ROUNDDOWN(L36/L44*100,2)</f>
        <v>13.25</v>
      </c>
      <c r="N36" s="8">
        <v>5647852</v>
      </c>
      <c r="O36" s="6">
        <f>ROUNDDOWN(N36/N44*100,2)</f>
        <v>13.19</v>
      </c>
      <c r="P36" s="8">
        <v>5605986</v>
      </c>
      <c r="Q36" s="68">
        <f>ROUNDDOWN(P36/P44*100,2)</f>
        <v>13.26</v>
      </c>
    </row>
    <row r="37" spans="1:17" ht="15" customHeight="1">
      <c r="A37" s="77" t="s">
        <v>8</v>
      </c>
      <c r="B37" s="78"/>
      <c r="C37" s="96" t="s">
        <v>41</v>
      </c>
      <c r="D37" s="97"/>
      <c r="E37" s="40" t="s">
        <v>39</v>
      </c>
      <c r="F37" s="8">
        <v>85123</v>
      </c>
      <c r="G37" s="6"/>
      <c r="H37" s="8">
        <v>85956</v>
      </c>
      <c r="I37" s="6"/>
      <c r="J37" s="8">
        <v>86383</v>
      </c>
      <c r="K37" s="6"/>
      <c r="L37" s="8">
        <v>86908</v>
      </c>
      <c r="M37" s="6"/>
      <c r="N37" s="8">
        <v>87522</v>
      </c>
      <c r="O37" s="6"/>
      <c r="P37" s="8">
        <v>88712</v>
      </c>
      <c r="Q37" s="68"/>
    </row>
    <row r="38" spans="1:17" ht="15" customHeight="1">
      <c r="A38" s="77"/>
      <c r="B38" s="78"/>
      <c r="C38" s="96" t="s">
        <v>42</v>
      </c>
      <c r="D38" s="97"/>
      <c r="E38" s="40" t="s">
        <v>60</v>
      </c>
      <c r="F38" s="8">
        <v>14426701</v>
      </c>
      <c r="G38" s="6">
        <f>ROUNDDOWN(F38/F44*100,2)</f>
        <v>33.46</v>
      </c>
      <c r="H38" s="8">
        <v>14407416</v>
      </c>
      <c r="I38" s="6">
        <f>ROUNDDOWN(H38/H44*100,2)</f>
        <v>33.69</v>
      </c>
      <c r="J38" s="8">
        <v>14466214</v>
      </c>
      <c r="K38" s="6">
        <f>ROUNDDOWN(J38/J44*100,2)</f>
        <v>33.75</v>
      </c>
      <c r="L38" s="8">
        <v>14632659</v>
      </c>
      <c r="M38" s="6">
        <f>ROUNDDOWN(L38/L44*100,2)</f>
        <v>34.13</v>
      </c>
      <c r="N38" s="8">
        <v>14743267</v>
      </c>
      <c r="O38" s="6">
        <f>ROUNDDOWN(N38/N44*100,2)</f>
        <v>34.43</v>
      </c>
      <c r="P38" s="8">
        <v>14957358</v>
      </c>
      <c r="Q38" s="68">
        <f>ROUNDDOWN(P38/P44*100,2)</f>
        <v>35.39</v>
      </c>
    </row>
    <row r="39" spans="1:17" ht="15" customHeight="1">
      <c r="A39" s="77" t="s">
        <v>47</v>
      </c>
      <c r="B39" s="78"/>
      <c r="C39" s="96" t="s">
        <v>41</v>
      </c>
      <c r="D39" s="97"/>
      <c r="E39" s="40" t="s">
        <v>39</v>
      </c>
      <c r="F39" s="8">
        <v>8560</v>
      </c>
      <c r="G39" s="6"/>
      <c r="H39" s="8">
        <v>8511</v>
      </c>
      <c r="I39" s="6"/>
      <c r="J39" s="8">
        <v>8423</v>
      </c>
      <c r="K39" s="6"/>
      <c r="L39" s="8">
        <v>8404</v>
      </c>
      <c r="M39" s="6"/>
      <c r="N39" s="8">
        <v>8119</v>
      </c>
      <c r="O39" s="6"/>
      <c r="P39" s="8">
        <v>8043</v>
      </c>
      <c r="Q39" s="68"/>
    </row>
    <row r="40" spans="1:17" ht="15" customHeight="1">
      <c r="A40" s="77"/>
      <c r="B40" s="78"/>
      <c r="C40" s="96" t="s">
        <v>42</v>
      </c>
      <c r="D40" s="97"/>
      <c r="E40" s="40" t="s">
        <v>60</v>
      </c>
      <c r="F40" s="8">
        <v>13612164</v>
      </c>
      <c r="G40" s="6">
        <f>ROUNDDOWN(F40/F44*100,2)</f>
        <v>31.57</v>
      </c>
      <c r="H40" s="8">
        <v>13432272</v>
      </c>
      <c r="I40" s="6">
        <f>ROUNDDOWN(H40/H44*100,2)</f>
        <v>31.41</v>
      </c>
      <c r="J40" s="8">
        <v>13312521</v>
      </c>
      <c r="K40" s="6">
        <f>ROUNDDOWN(J40/J44*100,2)</f>
        <v>31.06</v>
      </c>
      <c r="L40" s="8">
        <v>13328476</v>
      </c>
      <c r="M40" s="6">
        <f>ROUNDDOWN(L40/L44*100,2)</f>
        <v>31.09</v>
      </c>
      <c r="N40" s="8">
        <v>13318757</v>
      </c>
      <c r="O40" s="6">
        <f>ROUNDDOWN(N40/N44*100,2)</f>
        <v>31.11</v>
      </c>
      <c r="P40" s="8">
        <v>12847525</v>
      </c>
      <c r="Q40" s="68">
        <f>ROUNDDOWN(P40/P44*100,2)</f>
        <v>30.4</v>
      </c>
    </row>
    <row r="41" spans="1:17" ht="15" customHeight="1">
      <c r="A41" s="77" t="s">
        <v>9</v>
      </c>
      <c r="B41" s="78"/>
      <c r="C41" s="96" t="s">
        <v>41</v>
      </c>
      <c r="D41" s="97"/>
      <c r="E41" s="40" t="s">
        <v>39</v>
      </c>
      <c r="F41" s="8">
        <v>8369</v>
      </c>
      <c r="G41" s="6"/>
      <c r="H41" s="8">
        <v>8157</v>
      </c>
      <c r="I41" s="6"/>
      <c r="J41" s="8">
        <v>7606</v>
      </c>
      <c r="K41" s="6"/>
      <c r="L41" s="8">
        <v>7745</v>
      </c>
      <c r="M41" s="6"/>
      <c r="N41" s="8">
        <v>7564</v>
      </c>
      <c r="O41" s="6"/>
      <c r="P41" s="8">
        <v>7806</v>
      </c>
      <c r="Q41" s="68"/>
    </row>
    <row r="42" spans="1:17" ht="15" customHeight="1">
      <c r="A42" s="77"/>
      <c r="B42" s="78"/>
      <c r="C42" s="96" t="s">
        <v>42</v>
      </c>
      <c r="D42" s="97"/>
      <c r="E42" s="40" t="s">
        <v>60</v>
      </c>
      <c r="F42" s="8">
        <v>3344605</v>
      </c>
      <c r="G42" s="6">
        <f>ROUNDDOWN(F42/F44*100,2)</f>
        <v>7.75</v>
      </c>
      <c r="H42" s="8">
        <v>3261704</v>
      </c>
      <c r="I42" s="6">
        <f>ROUNDDOWN(H42/H44*100,2)</f>
        <v>7.62</v>
      </c>
      <c r="J42" s="8">
        <v>3491472</v>
      </c>
      <c r="K42" s="6">
        <f>ROUNDDOWN(J42/J44*100,2)</f>
        <v>8.14</v>
      </c>
      <c r="L42" s="8">
        <v>3404865</v>
      </c>
      <c r="M42" s="6">
        <f>ROUNDDOWN(L42/L44*100,2)</f>
        <v>7.94</v>
      </c>
      <c r="N42" s="8">
        <v>3321357</v>
      </c>
      <c r="O42" s="6">
        <f>ROUNDDOWN(N42/N44*100,2)</f>
        <v>7.75</v>
      </c>
      <c r="P42" s="8">
        <v>3152858</v>
      </c>
      <c r="Q42" s="68">
        <f>ROUNDDOWN(P42/P44*100,2)</f>
        <v>7.46</v>
      </c>
    </row>
    <row r="43" spans="1:17" ht="15" customHeight="1">
      <c r="A43" s="77" t="s">
        <v>48</v>
      </c>
      <c r="B43" s="78"/>
      <c r="C43" s="96" t="s">
        <v>41</v>
      </c>
      <c r="D43" s="97"/>
      <c r="E43" s="40" t="s">
        <v>39</v>
      </c>
      <c r="F43" s="8">
        <v>124267</v>
      </c>
      <c r="G43" s="6"/>
      <c r="H43" s="8">
        <v>124712</v>
      </c>
      <c r="I43" s="6"/>
      <c r="J43" s="8">
        <v>124317</v>
      </c>
      <c r="K43" s="6"/>
      <c r="L43" s="8">
        <v>124827</v>
      </c>
      <c r="M43" s="6"/>
      <c r="N43" s="8">
        <f>N33+N35+N37+N39+N41</f>
        <v>124816</v>
      </c>
      <c r="O43" s="6"/>
      <c r="P43" s="8">
        <v>125897</v>
      </c>
      <c r="Q43" s="68"/>
    </row>
    <row r="44" spans="1:17" ht="15" customHeight="1">
      <c r="A44" s="77"/>
      <c r="B44" s="78"/>
      <c r="C44" s="96" t="s">
        <v>42</v>
      </c>
      <c r="D44" s="97"/>
      <c r="E44" s="40" t="s">
        <v>60</v>
      </c>
      <c r="F44" s="8">
        <v>43108566</v>
      </c>
      <c r="G44" s="6">
        <f>G34+G36+G38+G40+G42</f>
        <v>99.97</v>
      </c>
      <c r="H44" s="8">
        <v>42753613</v>
      </c>
      <c r="I44" s="6">
        <f>I34+I36+I38+I40+I42</f>
        <v>99.96000000000001</v>
      </c>
      <c r="J44" s="39">
        <f>J34+J36+J38+J40+J42</f>
        <v>42858255</v>
      </c>
      <c r="K44" s="6">
        <f>K34+K36+K38+K40+K42</f>
        <v>99.98</v>
      </c>
      <c r="L44" s="39">
        <v>42862893</v>
      </c>
      <c r="M44" s="6">
        <f>M34+M36+M38+M40+M42</f>
        <v>99.97</v>
      </c>
      <c r="N44" s="39">
        <f>N34+N36+N38+N40+N42</f>
        <v>42809147</v>
      </c>
      <c r="O44" s="6">
        <f>O34+O36+O38+O40+O42</f>
        <v>99.97</v>
      </c>
      <c r="P44" s="39">
        <v>42259181</v>
      </c>
      <c r="Q44" s="68">
        <f>Q34+Q36+Q38+Q40+Q42</f>
        <v>99.98</v>
      </c>
    </row>
    <row r="45" spans="1:17" ht="9.75" customHeight="1">
      <c r="A45" s="14"/>
      <c r="B45" s="4"/>
      <c r="C45" s="4"/>
      <c r="D45" s="61"/>
      <c r="E45" s="40"/>
      <c r="F45" s="7"/>
      <c r="G45" s="6"/>
      <c r="H45" s="8"/>
      <c r="I45" s="6"/>
      <c r="J45" s="8"/>
      <c r="K45" s="6"/>
      <c r="L45" s="8"/>
      <c r="M45" s="6"/>
      <c r="N45" s="8"/>
      <c r="O45" s="6"/>
      <c r="P45" s="8"/>
      <c r="Q45" s="68"/>
    </row>
    <row r="46" spans="1:17" ht="15" customHeight="1">
      <c r="A46" s="14" t="s">
        <v>11</v>
      </c>
      <c r="B46" s="4"/>
      <c r="C46" s="4"/>
      <c r="D46" s="61"/>
      <c r="E46" s="40"/>
      <c r="F46" s="7"/>
      <c r="G46" s="6"/>
      <c r="H46" s="8"/>
      <c r="I46" s="6"/>
      <c r="J46" s="8"/>
      <c r="K46" s="6"/>
      <c r="L46" s="8"/>
      <c r="M46" s="6"/>
      <c r="N46" s="8"/>
      <c r="O46" s="6"/>
      <c r="P46" s="8"/>
      <c r="Q46" s="68"/>
    </row>
    <row r="47" spans="1:17" ht="15" customHeight="1">
      <c r="A47" s="77" t="s">
        <v>12</v>
      </c>
      <c r="B47" s="78"/>
      <c r="C47" s="96" t="s">
        <v>43</v>
      </c>
      <c r="D47" s="96"/>
      <c r="E47" s="40" t="s">
        <v>40</v>
      </c>
      <c r="F47" s="8">
        <v>47824</v>
      </c>
      <c r="G47" s="6"/>
      <c r="H47" s="8">
        <v>47983</v>
      </c>
      <c r="I47" s="6"/>
      <c r="J47" s="8">
        <v>48186</v>
      </c>
      <c r="K47" s="7"/>
      <c r="L47" s="8">
        <v>48294</v>
      </c>
      <c r="M47" s="7"/>
      <c r="N47" s="8">
        <v>48415</v>
      </c>
      <c r="O47" s="7"/>
      <c r="P47" s="8">
        <v>48495</v>
      </c>
      <c r="Q47" s="60"/>
    </row>
    <row r="48" spans="1:17" ht="15" customHeight="1">
      <c r="A48" s="77"/>
      <c r="B48" s="78"/>
      <c r="C48" s="96" t="s">
        <v>50</v>
      </c>
      <c r="D48" s="96"/>
      <c r="E48" s="40" t="s">
        <v>60</v>
      </c>
      <c r="F48" s="8">
        <v>4326723</v>
      </c>
      <c r="G48" s="9">
        <f>F48/F52*100</f>
        <v>45.110903608290094</v>
      </c>
      <c r="H48" s="8">
        <v>4361552</v>
      </c>
      <c r="I48" s="9">
        <f>H48/H52*100</f>
        <v>45.22044327429223</v>
      </c>
      <c r="J48" s="8">
        <v>4399437</v>
      </c>
      <c r="K48" s="9">
        <f>J48/J52*100</f>
        <v>45.5334130201034</v>
      </c>
      <c r="L48" s="8">
        <v>4436822</v>
      </c>
      <c r="M48" s="9">
        <f>L48/L52*100</f>
        <v>44.83166283135282</v>
      </c>
      <c r="N48" s="8">
        <v>4467672</v>
      </c>
      <c r="O48" s="9">
        <f>N48/N52*100</f>
        <v>44.638968824065486</v>
      </c>
      <c r="P48" s="8">
        <v>4499368</v>
      </c>
      <c r="Q48" s="69">
        <f>P48/P52*100</f>
        <v>44.68876853230409</v>
      </c>
    </row>
    <row r="49" spans="1:17" ht="15" customHeight="1">
      <c r="A49" s="77" t="s">
        <v>13</v>
      </c>
      <c r="B49" s="78"/>
      <c r="C49" s="96" t="s">
        <v>43</v>
      </c>
      <c r="D49" s="96"/>
      <c r="E49" s="40" t="s">
        <v>40</v>
      </c>
      <c r="F49" s="8">
        <v>20761</v>
      </c>
      <c r="G49" s="6"/>
      <c r="H49" s="8">
        <v>20795</v>
      </c>
      <c r="I49" s="6"/>
      <c r="J49" s="8">
        <v>20844</v>
      </c>
      <c r="K49" s="6"/>
      <c r="L49" s="8">
        <v>21015</v>
      </c>
      <c r="M49" s="6"/>
      <c r="N49" s="8">
        <v>21013</v>
      </c>
      <c r="O49" s="6"/>
      <c r="P49" s="8">
        <v>21072</v>
      </c>
      <c r="Q49" s="68"/>
    </row>
    <row r="50" spans="1:17" ht="15" customHeight="1">
      <c r="A50" s="77"/>
      <c r="B50" s="78"/>
      <c r="C50" s="96" t="s">
        <v>51</v>
      </c>
      <c r="D50" s="96"/>
      <c r="E50" s="40" t="s">
        <v>60</v>
      </c>
      <c r="F50" s="8">
        <v>5264579</v>
      </c>
      <c r="G50" s="9">
        <f>F50/F52*100</f>
        <v>54.8890963917099</v>
      </c>
      <c r="H50" s="8">
        <v>5283537</v>
      </c>
      <c r="I50" s="9">
        <f>H50/H52*100</f>
        <v>54.77955672570777</v>
      </c>
      <c r="J50" s="8">
        <v>5262560</v>
      </c>
      <c r="K50" s="9">
        <f>J50/J52*100</f>
        <v>54.466586979896604</v>
      </c>
      <c r="L50" s="8">
        <v>5459804</v>
      </c>
      <c r="M50" s="9">
        <f>L50/L52*100</f>
        <v>55.16833716864718</v>
      </c>
      <c r="N50" s="8">
        <v>5540785</v>
      </c>
      <c r="O50" s="9">
        <f>N50/N52*100</f>
        <v>55.361031175934514</v>
      </c>
      <c r="P50" s="8">
        <v>5568862</v>
      </c>
      <c r="Q50" s="69">
        <f>P50/P52*100</f>
        <v>55.31123146769591</v>
      </c>
    </row>
    <row r="51" spans="1:17" ht="15" customHeight="1">
      <c r="A51" s="77" t="s">
        <v>10</v>
      </c>
      <c r="B51" s="78"/>
      <c r="C51" s="96" t="s">
        <v>43</v>
      </c>
      <c r="D51" s="96"/>
      <c r="E51" s="40" t="s">
        <v>40</v>
      </c>
      <c r="F51" s="8">
        <v>68585</v>
      </c>
      <c r="G51" s="6"/>
      <c r="H51" s="8">
        <v>68778</v>
      </c>
      <c r="I51" s="6"/>
      <c r="J51" s="8">
        <f>J47+J49</f>
        <v>69030</v>
      </c>
      <c r="K51" s="6"/>
      <c r="L51" s="8">
        <v>69309</v>
      </c>
      <c r="M51" s="6"/>
      <c r="N51" s="8">
        <f>N47+N49</f>
        <v>69428</v>
      </c>
      <c r="O51" s="6"/>
      <c r="P51" s="8">
        <v>69567</v>
      </c>
      <c r="Q51" s="68"/>
    </row>
    <row r="52" spans="1:17" ht="15" customHeight="1">
      <c r="A52" s="80"/>
      <c r="B52" s="81"/>
      <c r="C52" s="100" t="s">
        <v>51</v>
      </c>
      <c r="D52" s="101"/>
      <c r="E52" s="41" t="s">
        <v>60</v>
      </c>
      <c r="F52" s="38">
        <v>9591302</v>
      </c>
      <c r="G52" s="18">
        <f>SUM(G48,G50)</f>
        <v>100</v>
      </c>
      <c r="H52" s="38">
        <v>9645089</v>
      </c>
      <c r="I52" s="18">
        <f>SUM(I48,I50)</f>
        <v>100</v>
      </c>
      <c r="J52" s="38">
        <f>J48+J50</f>
        <v>9661997</v>
      </c>
      <c r="K52" s="18">
        <f>SUM(K48,K50)</f>
        <v>100</v>
      </c>
      <c r="L52" s="38">
        <v>9896626</v>
      </c>
      <c r="M52" s="18">
        <f>SUM(M48,M50)</f>
        <v>100</v>
      </c>
      <c r="N52" s="38">
        <f>N48+N50</f>
        <v>10008457</v>
      </c>
      <c r="O52" s="18">
        <f>SUM(O48,O50)</f>
        <v>100</v>
      </c>
      <c r="P52" s="38">
        <v>10068230</v>
      </c>
      <c r="Q52" s="70">
        <f>SUM(Q48,Q50)</f>
        <v>100</v>
      </c>
    </row>
    <row r="53" spans="1:7" ht="31.5" customHeight="1">
      <c r="A53" s="75" t="s">
        <v>55</v>
      </c>
      <c r="B53" s="75"/>
      <c r="C53" s="75"/>
      <c r="D53" s="75"/>
      <c r="E53" s="75"/>
      <c r="F53" s="75"/>
      <c r="G53" s="75"/>
    </row>
    <row r="54" spans="1:3" ht="14.25" customHeight="1">
      <c r="A54" s="20" t="s">
        <v>14</v>
      </c>
      <c r="C54" s="29"/>
    </row>
  </sheetData>
  <sheetProtection/>
  <mergeCells count="59">
    <mergeCell ref="A51:B52"/>
    <mergeCell ref="A49:B50"/>
    <mergeCell ref="A47:B48"/>
    <mergeCell ref="C9:E9"/>
    <mergeCell ref="C8:E8"/>
    <mergeCell ref="A9:B9"/>
    <mergeCell ref="A8:B8"/>
    <mergeCell ref="C37:D37"/>
    <mergeCell ref="C38:D38"/>
    <mergeCell ref="C52:D52"/>
    <mergeCell ref="C51:D51"/>
    <mergeCell ref="C50:D50"/>
    <mergeCell ref="C49:D49"/>
    <mergeCell ref="C48:D48"/>
    <mergeCell ref="C47:D47"/>
    <mergeCell ref="C43:D43"/>
    <mergeCell ref="C44:D44"/>
    <mergeCell ref="A43:B44"/>
    <mergeCell ref="A41:B42"/>
    <mergeCell ref="A39:B40"/>
    <mergeCell ref="A37:B38"/>
    <mergeCell ref="C39:D39"/>
    <mergeCell ref="C40:D40"/>
    <mergeCell ref="C41:D41"/>
    <mergeCell ref="C42:D42"/>
    <mergeCell ref="A25:D25"/>
    <mergeCell ref="A26:D26"/>
    <mergeCell ref="C33:D33"/>
    <mergeCell ref="C34:D34"/>
    <mergeCell ref="C35:D35"/>
    <mergeCell ref="C36:D36"/>
    <mergeCell ref="A35:B36"/>
    <mergeCell ref="A33:B34"/>
    <mergeCell ref="A4:E4"/>
    <mergeCell ref="A5:E5"/>
    <mergeCell ref="A19:D19"/>
    <mergeCell ref="A20:D20"/>
    <mergeCell ref="A14:E14"/>
    <mergeCell ref="A10:E10"/>
    <mergeCell ref="A24:D24"/>
    <mergeCell ref="A31:D31"/>
    <mergeCell ref="N4:O4"/>
    <mergeCell ref="A12:E12"/>
    <mergeCell ref="F4:G4"/>
    <mergeCell ref="H4:I4"/>
    <mergeCell ref="J4:K4"/>
    <mergeCell ref="L4:M4"/>
    <mergeCell ref="A7:E7"/>
    <mergeCell ref="A11:E11"/>
    <mergeCell ref="P4:Q4"/>
    <mergeCell ref="M18:Q18"/>
    <mergeCell ref="M3:Q3"/>
    <mergeCell ref="A53:G53"/>
    <mergeCell ref="A16:E16"/>
    <mergeCell ref="A13:E13"/>
    <mergeCell ref="A15:E15"/>
    <mergeCell ref="A21:D21"/>
    <mergeCell ref="A22:D22"/>
    <mergeCell ref="A23:D23"/>
  </mergeCells>
  <printOptions/>
  <pageMargins left="0.7086614173228347" right="0.7480314960629921" top="0.3937007874015748" bottom="0.3937007874015748" header="0.5118110236220472" footer="0.5118110236220472"/>
  <pageSetup fitToHeight="1" fitToWidth="1" horizontalDpi="600" verticalDpi="600" orientation="landscape" paperSize="9" scale="65" r:id="rId2"/>
  <colBreaks count="1" manualBreakCount="1">
    <brk id="9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2020-04-22T04:08:32Z</cp:lastPrinted>
  <dcterms:created xsi:type="dcterms:W3CDTF">1999-09-29T01:28:23Z</dcterms:created>
  <dcterms:modified xsi:type="dcterms:W3CDTF">2020-04-22T04:08:39Z</dcterms:modified>
  <cp:category/>
  <cp:version/>
  <cp:contentType/>
  <cp:contentStatus/>
</cp:coreProperties>
</file>