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65521" windowWidth="10530" windowHeight="9465" activeTab="0"/>
  </bookViews>
  <sheets>
    <sheet name="予算（一般会計）" sheetId="1" r:id="rId1"/>
    <sheet name="予算（その他）" sheetId="2" r:id="rId2"/>
    <sheet name="決算(一般会計)" sheetId="3" r:id="rId3"/>
  </sheets>
  <externalReferences>
    <externalReference r:id="rId6"/>
    <externalReference r:id="rId7"/>
    <externalReference r:id="rId8"/>
  </externalReferences>
  <definedNames>
    <definedName name="_xlnm.Print_Area" localSheetId="2">'決算(一般会計)'!$A$1:$T$53</definedName>
    <definedName name="_xlnm.Print_Area" localSheetId="0">'予算（一般会計）'!$A$1:$N$50</definedName>
    <definedName name="あ">'[1]共通ﾃｰﾌﾞﾙ'!$B$10</definedName>
    <definedName name="括弧">#REF!</definedName>
    <definedName name="基準日">'[3]共通ﾃｰﾌﾞﾙ'!$B$5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47" authorId="0">
      <text>
        <r>
          <rPr>
            <b/>
            <sz val="9"/>
            <rFont val="ＭＳ Ｐゴシック"/>
            <family val="3"/>
          </rPr>
          <t>文言を追加しました。</t>
        </r>
      </text>
    </comment>
  </commentList>
</comments>
</file>

<file path=xl/sharedStrings.xml><?xml version="1.0" encoding="utf-8"?>
<sst xmlns="http://schemas.openxmlformats.org/spreadsheetml/2006/main" count="245" uniqueCount="101">
  <si>
    <t>決算の推移</t>
  </si>
  <si>
    <t>科目</t>
  </si>
  <si>
    <t>金額</t>
  </si>
  <si>
    <t>指数</t>
  </si>
  <si>
    <t>千円</t>
  </si>
  <si>
    <t>〔歳入〕</t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</si>
  <si>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</si>
  <si>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</si>
  <si>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</si>
  <si>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</si>
  <si>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</si>
  <si>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</si>
  <si>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ｺﾞﾙﾌ場利用税交付金</t>
  </si>
  <si>
    <t>自動車取得税交付金</t>
  </si>
  <si>
    <t>国提交付金</t>
  </si>
  <si>
    <t>地方特例交付金</t>
  </si>
  <si>
    <t>地方交付税</t>
  </si>
  <si>
    <t>交通安全交付金</t>
  </si>
  <si>
    <t>分担金及び負担金</t>
  </si>
  <si>
    <t>使用料及び手数料</t>
  </si>
  <si>
    <t>国庫支出金</t>
  </si>
  <si>
    <t>府支出金</t>
  </si>
  <si>
    <t>財産収入</t>
  </si>
  <si>
    <t>寄附金</t>
  </si>
  <si>
    <t>繰入金</t>
  </si>
  <si>
    <t>諸収入</t>
  </si>
  <si>
    <t>市債</t>
  </si>
  <si>
    <t>繰越金</t>
  </si>
  <si>
    <t>歳入合計</t>
  </si>
  <si>
    <t>〔歳出〕</t>
  </si>
  <si>
    <t>議会費</t>
  </si>
  <si>
    <t>総務費</t>
  </si>
  <si>
    <t>民生費</t>
  </si>
  <si>
    <t>衛生費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</si>
  <si>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</si>
  <si>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</si>
  <si>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</si>
  <si>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</si>
  <si>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</si>
  <si>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</si>
  <si>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</si>
  <si>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</si>
  <si>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予備費</t>
  </si>
  <si>
    <t>歳出合計</t>
  </si>
  <si>
    <t>資料：財政課</t>
  </si>
  <si>
    <t>一般会計 （歳　入）</t>
  </si>
  <si>
    <t>一般会計 （歳　出）</t>
  </si>
  <si>
    <t>公共用地先行取得事業特別会計</t>
  </si>
  <si>
    <t>介護保険事業特別会計</t>
  </si>
  <si>
    <t>後期高齢者医療事業特別会計</t>
  </si>
  <si>
    <t>一般会計</t>
  </si>
  <si>
    <t>当初予算</t>
  </si>
  <si>
    <t>対前年度比</t>
  </si>
  <si>
    <t>構成比</t>
  </si>
  <si>
    <t>市民１人
当たり</t>
  </si>
  <si>
    <t>％</t>
  </si>
  <si>
    <t>配当割交付金</t>
  </si>
  <si>
    <t>ゴルフ場利用税交付金</t>
  </si>
  <si>
    <t>国提交付金</t>
  </si>
  <si>
    <t>地方交付税</t>
  </si>
  <si>
    <t>交通安全交付金</t>
  </si>
  <si>
    <t>〔歳出〕</t>
  </si>
  <si>
    <t>議会費</t>
  </si>
  <si>
    <t>農林水産業費</t>
  </si>
  <si>
    <t>歳出合計</t>
  </si>
  <si>
    <t>用語の説明：国提交付金＝国有提供施設等所在市町村助成交付金の省略</t>
  </si>
  <si>
    <t>国民健康保険事業特別会計</t>
  </si>
  <si>
    <t>浄化槽事業特別会計</t>
  </si>
  <si>
    <t>他の特別会計</t>
  </si>
  <si>
    <t>☆1</t>
  </si>
  <si>
    <t>☆2</t>
  </si>
  <si>
    <t>（注）☆1  国有提供施設等所在市町村助成交付金の略</t>
  </si>
  <si>
    <t xml:space="preserve">         ☆2  交通安全対策特別交付金の略</t>
  </si>
  <si>
    <t>資料：財政課</t>
  </si>
  <si>
    <t>平成27年度</t>
  </si>
  <si>
    <t xml:space="preserve">     交通安全交付金＝交通安全対策特別交付金の略称</t>
  </si>
  <si>
    <t>平成28年度</t>
  </si>
  <si>
    <t>平成24年度</t>
  </si>
  <si>
    <t>平成25年度</t>
  </si>
  <si>
    <t>平成26年度</t>
  </si>
  <si>
    <t>平成29年度</t>
  </si>
  <si>
    <t>平成30年度</t>
  </si>
  <si>
    <t>環境性能割交付金</t>
  </si>
  <si>
    <t>皆増</t>
  </si>
  <si>
    <t>令　　和　　2　　年　　度</t>
  </si>
  <si>
    <t xml:space="preserve"> (令和2年度)</t>
  </si>
  <si>
    <t>令和元年度</t>
  </si>
  <si>
    <t>(指数：令和元年度＝100）</t>
  </si>
  <si>
    <t>令　和　元　年　度</t>
  </si>
  <si>
    <t>法人事業税交付金</t>
  </si>
  <si>
    <t>皆増</t>
  </si>
  <si>
    <t>-</t>
  </si>
  <si>
    <t>-</t>
  </si>
  <si>
    <t>皆減</t>
  </si>
  <si>
    <t>-</t>
  </si>
  <si>
    <t>-</t>
  </si>
  <si>
    <t>-</t>
  </si>
  <si>
    <t>-</t>
  </si>
  <si>
    <t>（注）市民一人当たりの予算額の算定に用いた人口は、各年度の前年度末現在の住民基本台帳登録人口（外国人を含む。）である。</t>
  </si>
  <si>
    <t>令和2年3月末人口</t>
  </si>
  <si>
    <t>平成31年3月末人口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</si>
</sst>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"/>
    <numFmt numFmtId="177" formatCode="#,##0.0"/>
    <numFmt numFmtId="178" formatCode="#,##0_ "/>
    <numFmt numFmtId="179" formatCode="[=0]&quot;-&quot;;#,##0"/>
    <numFmt numFmtId="180" formatCode="0.0_ "/>
    <numFmt numFmtId="181" formatCode="0.0_);[Red]\(0.0\)"/>
    <numFmt numFmtId="182" formatCode="0.0"/>
    <numFmt numFmtId="183" formatCode="#,##0.0;[Red]\-#,##0.0"/>
    <numFmt numFmtId="184" formatCode="#,##0.0_);[Red]\(#,##0.0\)"/>
    <numFmt numFmtId="185" formatCode="0.00_);[Red]\(0.00\)"/>
    <numFmt numFmtId="186" formatCode="0.000_);[Red]\(0.000\)"/>
    <numFmt numFmtId="187" formatCode="0.00000_);[Red]\(0.00000\)"/>
    <numFmt numFmtId="188" formatCode="#,##0.000_);[Red]\(#,##0.000\)"/>
    <numFmt numFmtId="189" formatCode="0.000_ "/>
    <numFmt numFmtId="190" formatCode="0.00_ "/>
    <numFmt numFmtId="191" formatCode="0_);[Red]\(0\)"/>
    <numFmt numFmtId="192" formatCode="#,##0_);[Red]\(#,##0\)"/>
    <numFmt numFmtId="193" formatCode="0.0%"/>
    <numFmt numFmtId="194" formatCode="0.0000_);[Red]\(0.0000\)"/>
    <numFmt numFmtId="195" formatCode="[&lt;=999]000;[&lt;=99999]000\-00;000\-0000"/>
    <numFmt numFmtId="196" formatCode="0.000000000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_ "/>
    <numFmt numFmtId="204" formatCode="0_ "/>
    <numFmt numFmtId="205" formatCode="0;[Red]0"/>
    <numFmt numFmtId="206" formatCode="0.0;[Red]0.0"/>
    <numFmt numFmtId="207" formatCode="#,##0.000"/>
    <numFmt numFmtId="208" formatCode="#,##0;&quot;△ &quot;#,##0"/>
    <numFmt numFmtId="209" formatCode="\(#,###.0\)"/>
    <numFmt numFmtId="210" formatCode="\(###.#\)"/>
    <numFmt numFmtId="211" formatCode="0.0_);\(0.0\)"/>
    <numFmt numFmtId="212" formatCode="\(0\)"/>
    <numFmt numFmtId="213" formatCode="0_);\(0\)"/>
    <numFmt numFmtId="214" formatCode="0.0_ ;[Red]\-0.0\ "/>
    <numFmt numFmtId="215" formatCode="\(#.#\)"/>
  </numFmts>
  <fonts count="3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Meiryo UI"/>
      <family val="3"/>
    </font>
    <font>
      <sz val="11"/>
      <name val="Meiryo UI"/>
      <family val="3"/>
    </font>
    <font>
      <sz val="14"/>
      <name val="Meiryo UI"/>
      <family val="3"/>
    </font>
    <font>
      <b/>
      <sz val="16"/>
      <name val="Meiryo UI"/>
      <family val="3"/>
    </font>
    <font>
      <sz val="12"/>
      <name val="Meiryo UI"/>
      <family val="3"/>
    </font>
    <font>
      <sz val="10"/>
      <name val="Meiryo UI"/>
      <family val="3"/>
    </font>
    <font>
      <b/>
      <sz val="14"/>
      <name val="Meiryo UI"/>
      <family val="3"/>
    </font>
    <font>
      <sz val="9"/>
      <name val="Meiryo UI"/>
      <family val="3"/>
    </font>
    <font>
      <b/>
      <sz val="12"/>
      <name val="Meiryo UI"/>
      <family val="3"/>
    </font>
    <font>
      <b/>
      <sz val="11"/>
      <name val="Meiryo UI"/>
      <family val="3"/>
    </font>
    <font>
      <sz val="6.3"/>
      <name val="ＭＳ 明朝"/>
      <family val="1"/>
    </font>
    <font>
      <b/>
      <sz val="9"/>
      <name val="ＭＳ Ｐゴシック"/>
      <family val="3"/>
    </font>
    <font>
      <sz val="16"/>
      <color indexed="8"/>
      <name val="Meiryo UI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1" fillId="0" borderId="0" xfId="72" applyFont="1" applyFill="1" applyAlignment="1">
      <alignment vertical="center"/>
      <protection/>
    </xf>
    <xf numFmtId="0" fontId="22" fillId="0" borderId="0" xfId="72" applyFont="1" applyFill="1" applyAlignment="1">
      <alignment vertical="center"/>
      <protection/>
    </xf>
    <xf numFmtId="0" fontId="23" fillId="0" borderId="0" xfId="72" applyFont="1" applyFill="1" applyAlignment="1">
      <alignment vertical="center"/>
      <protection/>
    </xf>
    <xf numFmtId="0" fontId="22" fillId="0" borderId="0" xfId="0" applyFont="1" applyFill="1" applyAlignment="1">
      <alignment vertical="center"/>
    </xf>
    <xf numFmtId="0" fontId="24" fillId="0" borderId="0" xfId="72" applyFont="1" applyFill="1" applyAlignment="1">
      <alignment vertical="center"/>
      <protection/>
    </xf>
    <xf numFmtId="0" fontId="25" fillId="0" borderId="0" xfId="72" applyFont="1" applyFill="1" applyAlignment="1">
      <alignment vertical="center"/>
      <protection/>
    </xf>
    <xf numFmtId="3" fontId="25" fillId="0" borderId="0" xfId="72" applyNumberFormat="1" applyFont="1" applyFill="1" applyAlignment="1">
      <alignment vertical="center"/>
      <protection/>
    </xf>
    <xf numFmtId="178" fontId="25" fillId="0" borderId="0" xfId="72" applyNumberFormat="1" applyFont="1" applyFill="1" applyAlignment="1">
      <alignment horizontal="right" vertical="center"/>
      <protection/>
    </xf>
    <xf numFmtId="0" fontId="25" fillId="0" borderId="0" xfId="72" applyFont="1" applyFill="1" applyAlignment="1">
      <alignment horizontal="left" vertical="center"/>
      <protection/>
    </xf>
    <xf numFmtId="0" fontId="26" fillId="0" borderId="0" xfId="72" applyFont="1" applyFill="1" applyAlignment="1">
      <alignment horizontal="left" vertical="center"/>
      <protection/>
    </xf>
    <xf numFmtId="0" fontId="24" fillId="0" borderId="0" xfId="73" applyFont="1" applyFill="1" applyAlignment="1">
      <alignment vertical="center"/>
      <protection/>
    </xf>
    <xf numFmtId="0" fontId="26" fillId="0" borderId="0" xfId="73" applyFont="1" applyFill="1" applyAlignment="1">
      <alignment horizontal="distributed" vertical="center"/>
      <protection/>
    </xf>
    <xf numFmtId="0" fontId="22" fillId="0" borderId="0" xfId="73" applyFont="1" applyFill="1" applyAlignment="1">
      <alignment vertical="center"/>
      <protection/>
    </xf>
    <xf numFmtId="0" fontId="22" fillId="0" borderId="0" xfId="73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vertical="center"/>
    </xf>
    <xf numFmtId="0" fontId="27" fillId="0" borderId="0" xfId="73" applyFont="1" applyFill="1" applyBorder="1" applyAlignment="1">
      <alignment vertical="center"/>
      <protection/>
    </xf>
    <xf numFmtId="0" fontId="26" fillId="0" borderId="0" xfId="73" applyFont="1" applyFill="1" applyBorder="1" applyAlignment="1">
      <alignment horizontal="distributed" vertical="center"/>
      <protection/>
    </xf>
    <xf numFmtId="0" fontId="22" fillId="0" borderId="0" xfId="0" applyFont="1" applyFill="1" applyBorder="1" applyAlignment="1">
      <alignment horizontal="right" vertical="center"/>
    </xf>
    <xf numFmtId="0" fontId="25" fillId="0" borderId="10" xfId="73" applyFont="1" applyFill="1" applyBorder="1" applyAlignment="1">
      <alignment vertical="center"/>
      <protection/>
    </xf>
    <xf numFmtId="0" fontId="22" fillId="0" borderId="11" xfId="73" applyFont="1" applyFill="1" applyBorder="1" applyAlignment="1">
      <alignment horizontal="distributed" vertical="center"/>
      <protection/>
    </xf>
    <xf numFmtId="0" fontId="25" fillId="0" borderId="12" xfId="73" applyFont="1" applyFill="1" applyBorder="1" applyAlignment="1">
      <alignment vertical="center"/>
      <protection/>
    </xf>
    <xf numFmtId="0" fontId="22" fillId="0" borderId="13" xfId="73" applyFont="1" applyFill="1" applyBorder="1" applyAlignment="1">
      <alignment horizontal="distributed" vertical="center"/>
      <protection/>
    </xf>
    <xf numFmtId="0" fontId="22" fillId="0" borderId="0" xfId="0" applyFont="1" applyFill="1" applyBorder="1" applyAlignment="1">
      <alignment horizontal="center" vertical="center"/>
    </xf>
    <xf numFmtId="0" fontId="25" fillId="0" borderId="14" xfId="73" applyFont="1" applyFill="1" applyBorder="1" applyAlignment="1">
      <alignment vertical="center"/>
      <protection/>
    </xf>
    <xf numFmtId="0" fontId="22" fillId="0" borderId="15" xfId="73" applyFont="1" applyFill="1" applyBorder="1" applyAlignment="1">
      <alignment horizontal="distributed" vertical="center"/>
      <protection/>
    </xf>
    <xf numFmtId="0" fontId="25" fillId="0" borderId="16" xfId="73" applyFont="1" applyFill="1" applyBorder="1" applyAlignment="1">
      <alignment vertical="center"/>
      <protection/>
    </xf>
    <xf numFmtId="0" fontId="22" fillId="0" borderId="17" xfId="73" applyFont="1" applyFill="1" applyBorder="1" applyAlignment="1">
      <alignment horizontal="distributed" vertical="center"/>
      <protection/>
    </xf>
    <xf numFmtId="0" fontId="22" fillId="0" borderId="0" xfId="0" applyFont="1" applyFill="1" applyBorder="1" applyAlignment="1">
      <alignment horizontal="distributed" vertical="center"/>
    </xf>
    <xf numFmtId="0" fontId="22" fillId="0" borderId="10" xfId="73" applyFont="1" applyFill="1" applyBorder="1" applyAlignment="1">
      <alignment vertical="center"/>
      <protection/>
    </xf>
    <xf numFmtId="0" fontId="25" fillId="0" borderId="11" xfId="73" applyFont="1" applyFill="1" applyBorder="1" applyAlignment="1">
      <alignment horizontal="distributed" vertical="center"/>
      <protection/>
    </xf>
    <xf numFmtId="0" fontId="26" fillId="0" borderId="0" xfId="73" applyFont="1" applyFill="1" applyAlignment="1">
      <alignment horizontal="right" vertical="center"/>
      <protection/>
    </xf>
    <xf numFmtId="0" fontId="26" fillId="0" borderId="0" xfId="73" applyFont="1" applyFill="1" applyAlignment="1">
      <alignment vertical="center"/>
      <protection/>
    </xf>
    <xf numFmtId="0" fontId="26" fillId="0" borderId="0" xfId="73" applyFont="1" applyFill="1" applyBorder="1" applyAlignment="1">
      <alignment vertical="center"/>
      <protection/>
    </xf>
    <xf numFmtId="0" fontId="26" fillId="0" borderId="12" xfId="73" applyFont="1" applyFill="1" applyBorder="1" applyAlignment="1">
      <alignment vertical="center"/>
      <protection/>
    </xf>
    <xf numFmtId="179" fontId="22" fillId="0" borderId="0" xfId="0" applyNumberFormat="1" applyFont="1" applyFill="1" applyBorder="1" applyAlignment="1">
      <alignment vertical="center"/>
    </xf>
    <xf numFmtId="191" fontId="22" fillId="0" borderId="0" xfId="0" applyNumberFormat="1" applyFont="1" applyFill="1" applyBorder="1" applyAlignment="1">
      <alignment vertical="center"/>
    </xf>
    <xf numFmtId="0" fontId="22" fillId="0" borderId="18" xfId="73" applyFont="1" applyFill="1" applyBorder="1" applyAlignment="1">
      <alignment vertical="center"/>
      <protection/>
    </xf>
    <xf numFmtId="0" fontId="22" fillId="0" borderId="0" xfId="73" applyFont="1" applyFill="1" applyBorder="1" applyAlignment="1">
      <alignment horizontal="distributed" vertical="center"/>
      <protection/>
    </xf>
    <xf numFmtId="0" fontId="25" fillId="0" borderId="19" xfId="73" applyFont="1" applyFill="1" applyBorder="1" applyAlignment="1">
      <alignment vertical="center"/>
      <protection/>
    </xf>
    <xf numFmtId="3" fontId="25" fillId="0" borderId="0" xfId="73" applyNumberFormat="1" applyFont="1" applyFill="1" applyAlignment="1">
      <alignment vertical="center" shrinkToFit="1"/>
      <protection/>
    </xf>
    <xf numFmtId="3" fontId="25" fillId="0" borderId="0" xfId="73" applyNumberFormat="1" applyFont="1" applyFill="1" applyBorder="1" applyAlignment="1">
      <alignment vertical="center" shrinkToFit="1"/>
      <protection/>
    </xf>
    <xf numFmtId="3" fontId="25" fillId="0" borderId="19" xfId="73" applyNumberFormat="1" applyFont="1" applyFill="1" applyBorder="1" applyAlignment="1">
      <alignment vertical="center" shrinkToFit="1"/>
      <protection/>
    </xf>
    <xf numFmtId="38" fontId="22" fillId="0" borderId="0" xfId="49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horizontal="right" vertical="center"/>
    </xf>
    <xf numFmtId="38" fontId="22" fillId="0" borderId="0" xfId="49" applyFont="1" applyFill="1" applyBorder="1" applyAlignment="1">
      <alignment horizontal="right" vertical="center"/>
    </xf>
    <xf numFmtId="191" fontId="22" fillId="0" borderId="0" xfId="0" applyNumberFormat="1" applyFont="1" applyFill="1" applyBorder="1" applyAlignment="1">
      <alignment horizontal="right" vertical="center"/>
    </xf>
    <xf numFmtId="0" fontId="25" fillId="0" borderId="0" xfId="73" applyFont="1" applyFill="1" applyBorder="1" applyAlignment="1">
      <alignment horizontal="distributed" vertical="center"/>
      <protection/>
    </xf>
    <xf numFmtId="0" fontId="26" fillId="0" borderId="18" xfId="73" applyFont="1" applyFill="1" applyBorder="1" applyAlignment="1">
      <alignment horizontal="right" vertical="center"/>
      <protection/>
    </xf>
    <xf numFmtId="179" fontId="26" fillId="0" borderId="0" xfId="0" applyNumberFormat="1" applyFont="1" applyFill="1" applyBorder="1" applyAlignment="1">
      <alignment vertical="center"/>
    </xf>
    <xf numFmtId="179" fontId="26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38" fontId="26" fillId="0" borderId="0" xfId="49" applyFont="1" applyFill="1" applyAlignment="1">
      <alignment vertical="center"/>
    </xf>
    <xf numFmtId="180" fontId="22" fillId="0" borderId="0" xfId="0" applyNumberFormat="1" applyFont="1" applyFill="1" applyBorder="1" applyAlignment="1">
      <alignment vertical="center"/>
    </xf>
    <xf numFmtId="190" fontId="22" fillId="0" borderId="0" xfId="0" applyNumberFormat="1" applyFont="1" applyFill="1" applyAlignment="1">
      <alignment vertical="center"/>
    </xf>
    <xf numFmtId="0" fontId="22" fillId="0" borderId="14" xfId="73" applyFont="1" applyFill="1" applyBorder="1" applyAlignment="1">
      <alignment vertical="center"/>
      <protection/>
    </xf>
    <xf numFmtId="0" fontId="22" fillId="0" borderId="15" xfId="73" applyFont="1" applyFill="1" applyBorder="1" applyAlignment="1">
      <alignment horizontal="distributed" vertical="center"/>
      <protection/>
    </xf>
    <xf numFmtId="3" fontId="25" fillId="0" borderId="15" xfId="73" applyNumberFormat="1" applyFont="1" applyFill="1" applyBorder="1" applyAlignment="1">
      <alignment vertical="center" shrinkToFit="1"/>
      <protection/>
    </xf>
    <xf numFmtId="3" fontId="25" fillId="0" borderId="16" xfId="73" applyNumberFormat="1" applyFont="1" applyFill="1" applyBorder="1" applyAlignment="1">
      <alignment vertical="center" shrinkToFit="1"/>
      <protection/>
    </xf>
    <xf numFmtId="0" fontId="26" fillId="0" borderId="0" xfId="0" applyFont="1" applyFill="1" applyAlignment="1">
      <alignment horizontal="distributed" vertical="center"/>
    </xf>
    <xf numFmtId="0" fontId="22" fillId="0" borderId="0" xfId="73" applyFont="1" applyFill="1" applyBorder="1" applyAlignment="1">
      <alignment horizontal="left" vertical="center"/>
      <protection/>
    </xf>
    <xf numFmtId="180" fontId="26" fillId="0" borderId="0" xfId="0" applyNumberFormat="1" applyFont="1" applyFill="1" applyBorder="1" applyAlignment="1">
      <alignment vertical="center"/>
    </xf>
    <xf numFmtId="0" fontId="26" fillId="0" borderId="0" xfId="73" applyFont="1" applyFill="1" applyAlignment="1">
      <alignment horizontal="left" vertical="center"/>
      <protection/>
    </xf>
    <xf numFmtId="0" fontId="29" fillId="0" borderId="0" xfId="73" applyFont="1" applyFill="1" applyBorder="1" applyAlignment="1">
      <alignment vertical="center"/>
      <protection/>
    </xf>
    <xf numFmtId="0" fontId="29" fillId="0" borderId="0" xfId="0" applyFont="1" applyFill="1" applyAlignment="1">
      <alignment vertical="center"/>
    </xf>
    <xf numFmtId="0" fontId="22" fillId="0" borderId="12" xfId="73" applyFont="1" applyFill="1" applyBorder="1" applyAlignment="1">
      <alignment vertical="center"/>
      <protection/>
    </xf>
    <xf numFmtId="0" fontId="22" fillId="0" borderId="16" xfId="73" applyFont="1" applyFill="1" applyBorder="1" applyAlignment="1">
      <alignment vertical="center"/>
      <protection/>
    </xf>
    <xf numFmtId="0" fontId="26" fillId="0" borderId="19" xfId="73" applyFont="1" applyFill="1" applyBorder="1" applyAlignment="1">
      <alignment vertical="center"/>
      <protection/>
    </xf>
    <xf numFmtId="0" fontId="22" fillId="0" borderId="19" xfId="73" applyFont="1" applyFill="1" applyBorder="1" applyAlignment="1">
      <alignment vertical="center"/>
      <protection/>
    </xf>
    <xf numFmtId="3" fontId="25" fillId="0" borderId="0" xfId="73" applyNumberFormat="1" applyFont="1" applyFill="1" applyBorder="1" applyAlignment="1">
      <alignment horizontal="right" vertical="center" shrinkToFit="1"/>
      <protection/>
    </xf>
    <xf numFmtId="3" fontId="25" fillId="0" borderId="19" xfId="73" applyNumberFormat="1" applyFont="1" applyFill="1" applyBorder="1" applyAlignment="1">
      <alignment horizontal="right" vertical="center" shrinkToFit="1"/>
      <protection/>
    </xf>
    <xf numFmtId="0" fontId="22" fillId="0" borderId="11" xfId="73" applyFont="1" applyFill="1" applyBorder="1" applyAlignment="1">
      <alignment vertical="center"/>
      <protection/>
    </xf>
    <xf numFmtId="0" fontId="26" fillId="0" borderId="0" xfId="0" applyFont="1" applyFill="1" applyAlignment="1">
      <alignment vertical="center"/>
    </xf>
    <xf numFmtId="0" fontId="27" fillId="0" borderId="0" xfId="71" applyFont="1">
      <alignment/>
      <protection/>
    </xf>
    <xf numFmtId="0" fontId="22" fillId="0" borderId="0" xfId="71" applyFont="1">
      <alignment/>
      <protection/>
    </xf>
    <xf numFmtId="3" fontId="22" fillId="0" borderId="0" xfId="71" applyNumberFormat="1" applyFont="1">
      <alignment/>
      <protection/>
    </xf>
    <xf numFmtId="0" fontId="22" fillId="0" borderId="0" xfId="71" applyFont="1" applyBorder="1">
      <alignment/>
      <protection/>
    </xf>
    <xf numFmtId="0" fontId="22" fillId="0" borderId="19" xfId="71" applyFont="1" applyBorder="1">
      <alignment/>
      <protection/>
    </xf>
    <xf numFmtId="177" fontId="22" fillId="0" borderId="0" xfId="71" applyNumberFormat="1" applyFont="1">
      <alignment/>
      <protection/>
    </xf>
    <xf numFmtId="180" fontId="26" fillId="0" borderId="0" xfId="71" applyNumberFormat="1" applyFont="1">
      <alignment/>
      <protection/>
    </xf>
    <xf numFmtId="4" fontId="22" fillId="0" borderId="0" xfId="71" applyNumberFormat="1" applyFont="1" applyBorder="1">
      <alignment/>
      <protection/>
    </xf>
    <xf numFmtId="0" fontId="25" fillId="0" borderId="0" xfId="71" applyFont="1" applyBorder="1">
      <alignment/>
      <protection/>
    </xf>
    <xf numFmtId="3" fontId="22" fillId="0" borderId="0" xfId="71" applyNumberFormat="1" applyFont="1" applyBorder="1">
      <alignment/>
      <protection/>
    </xf>
    <xf numFmtId="38" fontId="25" fillId="0" borderId="17" xfId="49" applyFont="1" applyBorder="1" applyAlignment="1">
      <alignment horizontal="distributed" vertical="center" wrapText="1"/>
    </xf>
    <xf numFmtId="0" fontId="22" fillId="0" borderId="18" xfId="71" applyFont="1" applyBorder="1">
      <alignment/>
      <protection/>
    </xf>
    <xf numFmtId="0" fontId="22" fillId="0" borderId="14" xfId="71" applyFont="1" applyBorder="1">
      <alignment/>
      <protection/>
    </xf>
    <xf numFmtId="0" fontId="22" fillId="0" borderId="16" xfId="71" applyFont="1" applyBorder="1">
      <alignment/>
      <protection/>
    </xf>
    <xf numFmtId="0" fontId="26" fillId="0" borderId="0" xfId="73" applyFont="1" applyFill="1" applyBorder="1" applyAlignment="1">
      <alignment horizontal="right" vertical="center"/>
      <protection/>
    </xf>
    <xf numFmtId="3" fontId="25" fillId="0" borderId="14" xfId="73" applyNumberFormat="1" applyFont="1" applyFill="1" applyBorder="1" applyAlignment="1">
      <alignment vertical="center" shrinkToFit="1"/>
      <protection/>
    </xf>
    <xf numFmtId="0" fontId="22" fillId="0" borderId="0" xfId="0" applyFont="1" applyFill="1" applyBorder="1" applyAlignment="1">
      <alignment horizontal="distributed" vertical="center"/>
    </xf>
    <xf numFmtId="0" fontId="22" fillId="0" borderId="20" xfId="73" applyFont="1" applyFill="1" applyBorder="1" applyAlignment="1">
      <alignment horizontal="distributed" vertical="center"/>
      <protection/>
    </xf>
    <xf numFmtId="3" fontId="22" fillId="0" borderId="19" xfId="49" applyNumberFormat="1" applyFont="1" applyFill="1" applyBorder="1" applyAlignment="1">
      <alignment horizontal="right"/>
    </xf>
    <xf numFmtId="3" fontId="22" fillId="0" borderId="0" xfId="49" applyNumberFormat="1" applyFont="1" applyFill="1" applyBorder="1" applyAlignment="1">
      <alignment horizontal="right"/>
    </xf>
    <xf numFmtId="0" fontId="26" fillId="0" borderId="11" xfId="73" applyFont="1" applyFill="1" applyBorder="1" applyAlignment="1">
      <alignment horizontal="right" vertical="center"/>
      <protection/>
    </xf>
    <xf numFmtId="0" fontId="26" fillId="0" borderId="11" xfId="73" applyFont="1" applyFill="1" applyBorder="1" applyAlignment="1">
      <alignment vertical="center"/>
      <protection/>
    </xf>
    <xf numFmtId="3" fontId="25" fillId="0" borderId="18" xfId="73" applyNumberFormat="1" applyFont="1" applyFill="1" applyBorder="1" applyAlignment="1">
      <alignment vertical="center" shrinkToFit="1"/>
      <protection/>
    </xf>
    <xf numFmtId="3" fontId="25" fillId="0" borderId="18" xfId="73" applyNumberFormat="1" applyFont="1" applyFill="1" applyBorder="1" applyAlignment="1">
      <alignment horizontal="right" vertical="center" shrinkToFit="1"/>
      <protection/>
    </xf>
    <xf numFmtId="3" fontId="22" fillId="0" borderId="0" xfId="71" applyNumberFormat="1" applyFont="1" applyFill="1" applyBorder="1">
      <alignment/>
      <protection/>
    </xf>
    <xf numFmtId="177" fontId="22" fillId="0" borderId="0" xfId="71" applyNumberFormat="1" applyFont="1" applyFill="1" applyBorder="1">
      <alignment/>
      <protection/>
    </xf>
    <xf numFmtId="177" fontId="22" fillId="0" borderId="0" xfId="71" applyNumberFormat="1" applyFont="1" applyFill="1" applyBorder="1" applyAlignment="1">
      <alignment horizontal="right"/>
      <protection/>
    </xf>
    <xf numFmtId="3" fontId="22" fillId="0" borderId="15" xfId="71" applyNumberFormat="1" applyFont="1" applyFill="1" applyBorder="1">
      <alignment/>
      <protection/>
    </xf>
    <xf numFmtId="177" fontId="22" fillId="0" borderId="15" xfId="71" applyNumberFormat="1" applyFont="1" applyFill="1" applyBorder="1">
      <alignment/>
      <protection/>
    </xf>
    <xf numFmtId="3" fontId="22" fillId="0" borderId="0" xfId="71" applyNumberFormat="1" applyFont="1" applyFill="1" applyBorder="1" applyAlignment="1">
      <alignment horizontal="right"/>
      <protection/>
    </xf>
    <xf numFmtId="3" fontId="25" fillId="0" borderId="0" xfId="73" applyNumberFormat="1" applyFont="1" applyFill="1" applyAlignment="1">
      <alignment horizontal="right" vertical="center" shrinkToFit="1"/>
      <protection/>
    </xf>
    <xf numFmtId="0" fontId="28" fillId="0" borderId="0" xfId="73" applyFont="1" applyFill="1" applyBorder="1" applyAlignment="1">
      <alignment horizontal="distributed" vertical="center"/>
      <protection/>
    </xf>
    <xf numFmtId="3" fontId="22" fillId="0" borderId="18" xfId="49" applyNumberFormat="1" applyFont="1" applyFill="1" applyBorder="1" applyAlignment="1">
      <alignment horizontal="right"/>
    </xf>
    <xf numFmtId="3" fontId="22" fillId="0" borderId="18" xfId="71" applyNumberFormat="1" applyFont="1" applyFill="1" applyBorder="1">
      <alignment/>
      <protection/>
    </xf>
    <xf numFmtId="3" fontId="22" fillId="0" borderId="19" xfId="71" applyNumberFormat="1" applyFont="1" applyFill="1" applyBorder="1">
      <alignment/>
      <protection/>
    </xf>
    <xf numFmtId="3" fontId="22" fillId="0" borderId="18" xfId="71" applyNumberFormat="1" applyFont="1" applyFill="1" applyBorder="1" applyAlignment="1">
      <alignment horizontal="right"/>
      <protection/>
    </xf>
    <xf numFmtId="3" fontId="22" fillId="0" borderId="19" xfId="71" applyNumberFormat="1" applyFont="1" applyFill="1" applyBorder="1" applyAlignment="1">
      <alignment horizontal="right"/>
      <protection/>
    </xf>
    <xf numFmtId="3" fontId="22" fillId="0" borderId="14" xfId="71" applyNumberFormat="1" applyFont="1" applyFill="1" applyBorder="1">
      <alignment/>
      <protection/>
    </xf>
    <xf numFmtId="3" fontId="22" fillId="0" borderId="16" xfId="71" applyNumberFormat="1" applyFont="1" applyFill="1" applyBorder="1">
      <alignment/>
      <protection/>
    </xf>
    <xf numFmtId="3" fontId="22" fillId="0" borderId="21" xfId="49" applyNumberFormat="1" applyFont="1" applyFill="1" applyBorder="1" applyAlignment="1">
      <alignment horizontal="right"/>
    </xf>
    <xf numFmtId="3" fontId="22" fillId="0" borderId="22" xfId="71" applyNumberFormat="1" applyFont="1" applyFill="1" applyBorder="1">
      <alignment/>
      <protection/>
    </xf>
    <xf numFmtId="3" fontId="22" fillId="0" borderId="22" xfId="71" applyNumberFormat="1" applyFont="1" applyFill="1" applyBorder="1" applyAlignment="1">
      <alignment horizontal="right"/>
      <protection/>
    </xf>
    <xf numFmtId="3" fontId="22" fillId="0" borderId="23" xfId="71" applyNumberFormat="1" applyFont="1" applyFill="1" applyBorder="1">
      <alignment/>
      <protection/>
    </xf>
    <xf numFmtId="0" fontId="22" fillId="0" borderId="0" xfId="71" applyFont="1" applyBorder="1" applyAlignment="1">
      <alignment horizontal="distributed" vertical="center"/>
      <protection/>
    </xf>
    <xf numFmtId="0" fontId="25" fillId="0" borderId="15" xfId="71" applyFont="1" applyBorder="1" applyAlignment="1">
      <alignment horizontal="distributed" vertical="center"/>
      <protection/>
    </xf>
    <xf numFmtId="0" fontId="30" fillId="0" borderId="18" xfId="71" applyFont="1" applyBorder="1" applyAlignment="1">
      <alignment horizontal="distributed" vertical="center"/>
      <protection/>
    </xf>
    <xf numFmtId="0" fontId="30" fillId="0" borderId="0" xfId="71" applyFont="1" applyBorder="1" applyAlignment="1">
      <alignment horizontal="distributed" vertical="center"/>
      <protection/>
    </xf>
    <xf numFmtId="0" fontId="22" fillId="0" borderId="19" xfId="71" applyFont="1" applyBorder="1" applyAlignment="1">
      <alignment horizontal="distributed" vertical="center"/>
      <protection/>
    </xf>
    <xf numFmtId="0" fontId="25" fillId="0" borderId="0" xfId="71" applyFont="1" applyBorder="1" applyAlignment="1">
      <alignment horizontal="distributed" vertical="center"/>
      <protection/>
    </xf>
    <xf numFmtId="38" fontId="22" fillId="0" borderId="17" xfId="49" applyFont="1" applyFill="1" applyBorder="1" applyAlignment="1">
      <alignment horizontal="center" vertical="center" wrapText="1"/>
    </xf>
    <xf numFmtId="0" fontId="28" fillId="0" borderId="0" xfId="71" applyFont="1" applyBorder="1" applyAlignment="1">
      <alignment horizontal="distributed" vertical="center"/>
      <protection/>
    </xf>
    <xf numFmtId="38" fontId="22" fillId="0" borderId="13" xfId="49" applyFont="1" applyFill="1" applyBorder="1" applyAlignment="1">
      <alignment horizontal="center" vertical="center" wrapText="1"/>
    </xf>
    <xf numFmtId="38" fontId="22" fillId="0" borderId="17" xfId="49" applyFont="1" applyBorder="1" applyAlignment="1">
      <alignment horizontal="center" vertical="center" wrapText="1"/>
    </xf>
    <xf numFmtId="0" fontId="30" fillId="0" borderId="10" xfId="71" applyFont="1" applyBorder="1" applyAlignment="1">
      <alignment horizontal="distributed" vertical="center"/>
      <protection/>
    </xf>
    <xf numFmtId="0" fontId="30" fillId="0" borderId="11" xfId="71" applyFont="1" applyBorder="1" applyAlignment="1">
      <alignment horizontal="distributed" vertical="center"/>
      <protection/>
    </xf>
    <xf numFmtId="0" fontId="30" fillId="0" borderId="12" xfId="71" applyFont="1" applyBorder="1" applyAlignment="1">
      <alignment horizontal="distributed" vertical="center"/>
      <protection/>
    </xf>
    <xf numFmtId="0" fontId="25" fillId="0" borderId="21" xfId="71" applyFont="1" applyBorder="1" applyAlignment="1">
      <alignment horizontal="distributed" vertical="center"/>
      <protection/>
    </xf>
    <xf numFmtId="0" fontId="25" fillId="0" borderId="22" xfId="71" applyFont="1" applyBorder="1" applyAlignment="1">
      <alignment horizontal="distributed" vertical="center"/>
      <protection/>
    </xf>
    <xf numFmtId="0" fontId="25" fillId="0" borderId="23" xfId="71" applyFont="1" applyBorder="1" applyAlignment="1">
      <alignment horizontal="distributed" vertical="center"/>
      <protection/>
    </xf>
    <xf numFmtId="38" fontId="25" fillId="0" borderId="13" xfId="49" applyFont="1" applyFill="1" applyBorder="1" applyAlignment="1">
      <alignment horizontal="center" vertical="center" wrapText="1"/>
    </xf>
    <xf numFmtId="38" fontId="25" fillId="0" borderId="17" xfId="49" applyFont="1" applyFill="1" applyBorder="1" applyAlignment="1">
      <alignment horizontal="center" vertical="center" wrapText="1"/>
    </xf>
    <xf numFmtId="178" fontId="25" fillId="0" borderId="0" xfId="72" applyNumberFormat="1" applyFont="1" applyFill="1" applyAlignment="1">
      <alignment horizontal="right" vertical="center"/>
      <protection/>
    </xf>
    <xf numFmtId="178" fontId="22" fillId="0" borderId="0" xfId="72" applyNumberFormat="1" applyFont="1" applyFill="1" applyAlignment="1">
      <alignment horizontal="right" vertical="center"/>
      <protection/>
    </xf>
    <xf numFmtId="0" fontId="22" fillId="0" borderId="20" xfId="73" applyFont="1" applyFill="1" applyBorder="1" applyAlignment="1">
      <alignment horizontal="distributed" vertical="center"/>
      <protection/>
    </xf>
    <xf numFmtId="0" fontId="22" fillId="0" borderId="13" xfId="73" applyFont="1" applyFill="1" applyBorder="1" applyAlignment="1">
      <alignment horizontal="distributed" vertical="center"/>
      <protection/>
    </xf>
    <xf numFmtId="0" fontId="22" fillId="0" borderId="24" xfId="73" applyFont="1" applyFill="1" applyBorder="1" applyAlignment="1">
      <alignment horizontal="distributed" vertical="center"/>
      <protection/>
    </xf>
    <xf numFmtId="0" fontId="22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22" fillId="0" borderId="17" xfId="73" applyFont="1" applyFill="1" applyBorder="1" applyAlignment="1">
      <alignment horizontal="distributed" vertical="center"/>
      <protection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0" xfId="71" applyFont="1" applyAlignment="1">
      <alignment horizontal="left" shrinkToFit="1"/>
      <protection/>
    </xf>
    <xf numFmtId="0" fontId="22" fillId="0" borderId="0" xfId="71" applyFont="1" applyAlignment="1">
      <alignment horizontal="right" shrinkToFit="1"/>
      <protection/>
    </xf>
    <xf numFmtId="3" fontId="22" fillId="0" borderId="0" xfId="71" applyNumberFormat="1" applyFont="1" applyAlignment="1">
      <alignment horizontal="right" shrinkToFit="1"/>
      <protection/>
    </xf>
    <xf numFmtId="38" fontId="22" fillId="0" borderId="0" xfId="49" applyFont="1" applyAlignment="1">
      <alignment shrinkToFit="1"/>
    </xf>
    <xf numFmtId="38" fontId="22" fillId="0" borderId="0" xfId="49" applyFont="1" applyBorder="1" applyAlignment="1">
      <alignment vertical="distributed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標準_0118-0119予算（一般会計）" xfId="71"/>
    <cellStyle name="標準_0120予算（その他）" xfId="72"/>
    <cellStyle name="標準_0121-0123決算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2</xdr:col>
      <xdr:colOff>85725</xdr:colOff>
      <xdr:row>1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9525"/>
          <a:ext cx="666750" cy="3048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2286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予算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Users\LG37291\Desktop\&#36215;&#26696;&#20013;\&#36817;&#30079;&#37117;&#24066;&#12288;&#26152;&#24180;\&#21508;&#24066;&#37197;&#24067;&#29992;&#12501;&#12457;&#12523;&#12480;\02%20R1&#22238;&#31572;&#27096;&#24335;&#65288;&#21644;&#27849;&#24066;&#65289;%20-%20&#12467;&#12500;&#125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22&#24180;&#35519;&#2661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-1"/>
      <sheetName val="17-2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31"/>
      <sheetName val="コメント"/>
      <sheetName val="29"/>
      <sheetName val="30"/>
      <sheetName val="32"/>
      <sheetName val="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view="pageBreakPreview" zoomScale="85" zoomScaleSheetLayoutView="85" workbookViewId="0" topLeftCell="B1">
      <selection activeCell="F4" sqref="F4:I4"/>
    </sheetView>
  </sheetViews>
  <sheetFormatPr defaultColWidth="9.00390625" defaultRowHeight="13.5"/>
  <cols>
    <col min="1" max="1" width="2.625" style="74" customWidth="1"/>
    <col min="2" max="2" width="5.625" style="74" customWidth="1"/>
    <col min="3" max="3" width="2.625" style="74" customWidth="1"/>
    <col min="4" max="4" width="11.25390625" style="74" customWidth="1"/>
    <col min="5" max="5" width="2.625" style="74" customWidth="1"/>
    <col min="6" max="6" width="14.125" style="74" customWidth="1"/>
    <col min="7" max="7" width="9.25390625" style="74" customWidth="1"/>
    <col min="8" max="8" width="14.625" style="74" customWidth="1"/>
    <col min="9" max="9" width="14.50390625" style="74" customWidth="1"/>
    <col min="10" max="10" width="15.875" style="75" customWidth="1"/>
    <col min="11" max="13" width="13.125" style="75" customWidth="1"/>
    <col min="14" max="14" width="15.25390625" style="75" customWidth="1"/>
    <col min="15" max="15" width="9.00390625" style="76" customWidth="1"/>
    <col min="16" max="16384" width="9.00390625" style="74" customWidth="1"/>
  </cols>
  <sheetData>
    <row r="1" ht="19.5">
      <c r="A1" s="73"/>
    </row>
    <row r="2" ht="7.5" customHeight="1"/>
    <row r="3" spans="1:14" ht="16.5">
      <c r="A3" s="81" t="s">
        <v>50</v>
      </c>
      <c r="B3" s="76"/>
      <c r="C3" s="76"/>
      <c r="D3" s="76"/>
      <c r="E3" s="76"/>
      <c r="F3" s="76"/>
      <c r="G3" s="76"/>
      <c r="H3" s="76"/>
      <c r="I3" s="76"/>
      <c r="J3" s="82"/>
      <c r="K3" s="82"/>
      <c r="L3" s="82"/>
      <c r="M3" s="82"/>
      <c r="N3" s="82"/>
    </row>
    <row r="4" spans="1:14" ht="18.75" customHeight="1">
      <c r="A4" s="129" t="s">
        <v>1</v>
      </c>
      <c r="B4" s="129"/>
      <c r="C4" s="129"/>
      <c r="D4" s="129"/>
      <c r="E4" s="129"/>
      <c r="F4" s="133" t="s">
        <v>84</v>
      </c>
      <c r="G4" s="133"/>
      <c r="H4" s="133"/>
      <c r="I4" s="133"/>
      <c r="J4" s="132" t="s">
        <v>88</v>
      </c>
      <c r="K4" s="133"/>
      <c r="L4" s="133"/>
      <c r="M4" s="133"/>
      <c r="N4" s="83" t="s">
        <v>81</v>
      </c>
    </row>
    <row r="5" spans="1:14" ht="13.5" customHeight="1">
      <c r="A5" s="130"/>
      <c r="B5" s="130"/>
      <c r="C5" s="130"/>
      <c r="D5" s="130"/>
      <c r="E5" s="130"/>
      <c r="F5" s="122" t="s">
        <v>51</v>
      </c>
      <c r="G5" s="122" t="s">
        <v>52</v>
      </c>
      <c r="H5" s="122" t="s">
        <v>53</v>
      </c>
      <c r="I5" s="122" t="s">
        <v>54</v>
      </c>
      <c r="J5" s="124" t="s">
        <v>51</v>
      </c>
      <c r="K5" s="122" t="s">
        <v>52</v>
      </c>
      <c r="L5" s="122" t="s">
        <v>53</v>
      </c>
      <c r="M5" s="122" t="s">
        <v>54</v>
      </c>
      <c r="N5" s="125" t="s">
        <v>51</v>
      </c>
    </row>
    <row r="6" spans="1:14" ht="18.75" customHeight="1">
      <c r="A6" s="131"/>
      <c r="B6" s="131"/>
      <c r="C6" s="131"/>
      <c r="D6" s="131"/>
      <c r="E6" s="131"/>
      <c r="F6" s="122"/>
      <c r="G6" s="122"/>
      <c r="H6" s="122"/>
      <c r="I6" s="122"/>
      <c r="J6" s="124"/>
      <c r="K6" s="122"/>
      <c r="L6" s="122"/>
      <c r="M6" s="122"/>
      <c r="N6" s="125"/>
    </row>
    <row r="7" spans="1:14" ht="19.5" customHeight="1">
      <c r="A7" s="126" t="s">
        <v>5</v>
      </c>
      <c r="B7" s="127"/>
      <c r="C7" s="127"/>
      <c r="D7" s="127"/>
      <c r="E7" s="128"/>
      <c r="F7" s="105" t="s">
        <v>4</v>
      </c>
      <c r="G7" s="92" t="s">
        <v>55</v>
      </c>
      <c r="H7" s="92" t="s">
        <v>55</v>
      </c>
      <c r="I7" s="91" t="s">
        <v>4</v>
      </c>
      <c r="J7" s="92" t="s">
        <v>4</v>
      </c>
      <c r="K7" s="92" t="s">
        <v>55</v>
      </c>
      <c r="L7" s="92" t="s">
        <v>55</v>
      </c>
      <c r="M7" s="92" t="s">
        <v>4</v>
      </c>
      <c r="N7" s="112" t="s">
        <v>4</v>
      </c>
    </row>
    <row r="8" spans="1:16" ht="17.25" customHeight="1">
      <c r="A8" s="84"/>
      <c r="B8" s="116" t="s">
        <v>6</v>
      </c>
      <c r="C8" s="116"/>
      <c r="D8" s="116"/>
      <c r="E8" s="77"/>
      <c r="F8" s="106">
        <v>23874415</v>
      </c>
      <c r="G8" s="98">
        <f>F8/J8*100</f>
        <v>101.079898473074</v>
      </c>
      <c r="H8" s="98">
        <f>IF(ISERROR(F8/$F$31*100),"",(F8/$F$31*100))</f>
        <v>32.83963548830812</v>
      </c>
      <c r="I8" s="107">
        <f>F8/$I$49</f>
        <v>128.5021529684052</v>
      </c>
      <c r="J8" s="97">
        <v>23619350</v>
      </c>
      <c r="K8" s="98">
        <f aca="true" t="shared" si="0" ref="K8:K31">J8/N8*100</f>
        <v>101.7327476087947</v>
      </c>
      <c r="L8" s="98">
        <f>IF(ISERROR(J8/$J$31*100),"",(J8/$J$31*100))</f>
        <v>36.676009316770184</v>
      </c>
      <c r="M8" s="97">
        <f>J8/$J$49</f>
        <v>127.0608962289526</v>
      </c>
      <c r="N8" s="113">
        <v>23217057</v>
      </c>
      <c r="P8" s="79"/>
    </row>
    <row r="9" spans="1:16" ht="17.25" customHeight="1">
      <c r="A9" s="84"/>
      <c r="B9" s="116" t="s">
        <v>7</v>
      </c>
      <c r="C9" s="116"/>
      <c r="D9" s="116"/>
      <c r="E9" s="77"/>
      <c r="F9" s="106">
        <v>331149</v>
      </c>
      <c r="G9" s="98">
        <f aca="true" t="shared" si="1" ref="G9:G31">F9/J9*100</f>
        <v>103.4840625</v>
      </c>
      <c r="H9" s="98">
        <f aca="true" t="shared" si="2" ref="H9:H31">IF(ISERROR(F9/$F$31*100),"",(F9/$F$31*100))</f>
        <v>0.4555006877579092</v>
      </c>
      <c r="I9" s="107">
        <f aca="true" t="shared" si="3" ref="I9:I46">F9/$I$49</f>
        <v>1.7823833360245438</v>
      </c>
      <c r="J9" s="97">
        <v>320000</v>
      </c>
      <c r="K9" s="98">
        <f t="shared" si="0"/>
        <v>100</v>
      </c>
      <c r="L9" s="98">
        <f aca="true" t="shared" si="4" ref="L9:L31">IF(ISERROR(J9/$J$31*100),"",(J9/$J$31*100))</f>
        <v>0.4968944099378882</v>
      </c>
      <c r="M9" s="97">
        <f aca="true" t="shared" si="5" ref="M9:M31">J9/$J$49</f>
        <v>1.7214481682715586</v>
      </c>
      <c r="N9" s="113">
        <v>320000</v>
      </c>
      <c r="P9" s="79"/>
    </row>
    <row r="10" spans="1:16" ht="17.25" customHeight="1">
      <c r="A10" s="84"/>
      <c r="B10" s="116" t="s">
        <v>8</v>
      </c>
      <c r="C10" s="116"/>
      <c r="D10" s="116"/>
      <c r="E10" s="77"/>
      <c r="F10" s="106">
        <v>50000</v>
      </c>
      <c r="G10" s="98">
        <f t="shared" si="1"/>
        <v>62.5</v>
      </c>
      <c r="H10" s="98">
        <f t="shared" si="2"/>
        <v>0.0687757909215956</v>
      </c>
      <c r="I10" s="107">
        <f t="shared" si="3"/>
        <v>0.2691210506485817</v>
      </c>
      <c r="J10" s="97">
        <v>80000</v>
      </c>
      <c r="K10" s="98">
        <f t="shared" si="0"/>
        <v>160</v>
      </c>
      <c r="L10" s="98">
        <f>IF(ISERROR(J10/$J$31*100),"",(J10/$J$31*100))</f>
        <v>0.12422360248447205</v>
      </c>
      <c r="M10" s="97">
        <f t="shared" si="5"/>
        <v>0.43036204206788964</v>
      </c>
      <c r="N10" s="113">
        <v>50000</v>
      </c>
      <c r="P10" s="79"/>
    </row>
    <row r="11" spans="1:16" ht="17.25" customHeight="1">
      <c r="A11" s="84"/>
      <c r="B11" s="116" t="s">
        <v>56</v>
      </c>
      <c r="C11" s="116"/>
      <c r="D11" s="116"/>
      <c r="E11" s="77"/>
      <c r="F11" s="106">
        <v>160000</v>
      </c>
      <c r="G11" s="98">
        <f t="shared" si="1"/>
        <v>88.88888888888889</v>
      </c>
      <c r="H11" s="98">
        <f t="shared" si="2"/>
        <v>0.2200825309491059</v>
      </c>
      <c r="I11" s="107">
        <f t="shared" si="3"/>
        <v>0.8611873620754615</v>
      </c>
      <c r="J11" s="97">
        <v>180000</v>
      </c>
      <c r="K11" s="98">
        <f t="shared" si="0"/>
        <v>120</v>
      </c>
      <c r="L11" s="98">
        <f t="shared" si="4"/>
        <v>0.27950310559006214</v>
      </c>
      <c r="M11" s="97">
        <f t="shared" si="5"/>
        <v>0.9683145946527516</v>
      </c>
      <c r="N11" s="113">
        <v>150000</v>
      </c>
      <c r="P11" s="79"/>
    </row>
    <row r="12" spans="1:16" ht="17.25" customHeight="1">
      <c r="A12" s="84"/>
      <c r="B12" s="123" t="s">
        <v>10</v>
      </c>
      <c r="C12" s="123"/>
      <c r="D12" s="123"/>
      <c r="E12" s="77"/>
      <c r="F12" s="106">
        <v>90000</v>
      </c>
      <c r="G12" s="98">
        <f t="shared" si="1"/>
        <v>56.25</v>
      </c>
      <c r="H12" s="98">
        <f t="shared" si="2"/>
        <v>0.12379642365887208</v>
      </c>
      <c r="I12" s="107">
        <f t="shared" si="3"/>
        <v>0.4844178911674471</v>
      </c>
      <c r="J12" s="97">
        <v>160000</v>
      </c>
      <c r="K12" s="98">
        <f t="shared" si="0"/>
        <v>100</v>
      </c>
      <c r="L12" s="98">
        <f t="shared" si="4"/>
        <v>0.2484472049689441</v>
      </c>
      <c r="M12" s="97">
        <f t="shared" si="5"/>
        <v>0.8607240841357793</v>
      </c>
      <c r="N12" s="113">
        <v>160000</v>
      </c>
      <c r="P12" s="79"/>
    </row>
    <row r="13" spans="1:16" ht="17.25" customHeight="1">
      <c r="A13" s="84"/>
      <c r="B13" s="116" t="s">
        <v>89</v>
      </c>
      <c r="C13" s="116"/>
      <c r="D13" s="116"/>
      <c r="E13" s="77"/>
      <c r="F13" s="106">
        <v>200000</v>
      </c>
      <c r="G13" s="99" t="s">
        <v>90</v>
      </c>
      <c r="H13" s="98">
        <f t="shared" si="2"/>
        <v>0.2751031636863824</v>
      </c>
      <c r="I13" s="107">
        <f t="shared" si="3"/>
        <v>1.0764842025943269</v>
      </c>
      <c r="J13" s="102" t="s">
        <v>97</v>
      </c>
      <c r="K13" s="99" t="s">
        <v>97</v>
      </c>
      <c r="L13" s="99" t="s">
        <v>97</v>
      </c>
      <c r="M13" s="102" t="s">
        <v>97</v>
      </c>
      <c r="N13" s="114" t="s">
        <v>97</v>
      </c>
      <c r="P13" s="79"/>
    </row>
    <row r="14" spans="1:16" ht="17.25" customHeight="1">
      <c r="A14" s="84"/>
      <c r="B14" s="116" t="s">
        <v>11</v>
      </c>
      <c r="C14" s="116"/>
      <c r="D14" s="116"/>
      <c r="E14" s="77"/>
      <c r="F14" s="106">
        <v>3500000</v>
      </c>
      <c r="G14" s="98">
        <f t="shared" si="1"/>
        <v>109.375</v>
      </c>
      <c r="H14" s="98">
        <f t="shared" si="2"/>
        <v>4.814305364511692</v>
      </c>
      <c r="I14" s="107">
        <f t="shared" si="3"/>
        <v>18.83847354540072</v>
      </c>
      <c r="J14" s="97">
        <v>3200000</v>
      </c>
      <c r="K14" s="98">
        <f t="shared" si="0"/>
        <v>104.91803278688525</v>
      </c>
      <c r="L14" s="98">
        <f t="shared" si="4"/>
        <v>4.968944099378882</v>
      </c>
      <c r="M14" s="97">
        <f t="shared" si="5"/>
        <v>17.214481682715583</v>
      </c>
      <c r="N14" s="113">
        <v>3050000</v>
      </c>
      <c r="P14" s="79"/>
    </row>
    <row r="15" spans="1:16" ht="17.25" customHeight="1">
      <c r="A15" s="84"/>
      <c r="B15" s="123" t="s">
        <v>57</v>
      </c>
      <c r="C15" s="123"/>
      <c r="D15" s="123"/>
      <c r="E15" s="77"/>
      <c r="F15" s="106">
        <v>38000</v>
      </c>
      <c r="G15" s="98">
        <f t="shared" si="1"/>
        <v>100</v>
      </c>
      <c r="H15" s="98">
        <f t="shared" si="2"/>
        <v>0.052269601100412656</v>
      </c>
      <c r="I15" s="107">
        <f t="shared" si="3"/>
        <v>0.2045319984929221</v>
      </c>
      <c r="J15" s="97">
        <v>38000</v>
      </c>
      <c r="K15" s="98">
        <f t="shared" si="0"/>
        <v>100</v>
      </c>
      <c r="L15" s="98">
        <f t="shared" si="4"/>
        <v>0.059006211180124224</v>
      </c>
      <c r="M15" s="97">
        <f t="shared" si="5"/>
        <v>0.20442196998224757</v>
      </c>
      <c r="N15" s="113">
        <v>38000</v>
      </c>
      <c r="P15" s="79"/>
    </row>
    <row r="16" spans="1:16" ht="17.25" customHeight="1">
      <c r="A16" s="84"/>
      <c r="B16" s="123" t="s">
        <v>13</v>
      </c>
      <c r="C16" s="123"/>
      <c r="D16" s="123"/>
      <c r="E16" s="77"/>
      <c r="F16" s="108" t="s">
        <v>97</v>
      </c>
      <c r="G16" s="99" t="s">
        <v>93</v>
      </c>
      <c r="H16" s="99" t="s">
        <v>97</v>
      </c>
      <c r="I16" s="109" t="s">
        <v>97</v>
      </c>
      <c r="J16" s="97">
        <v>70000</v>
      </c>
      <c r="K16" s="98">
        <f t="shared" si="0"/>
        <v>46.666666666666664</v>
      </c>
      <c r="L16" s="98">
        <f t="shared" si="4"/>
        <v>0.10869565217391304</v>
      </c>
      <c r="M16" s="97">
        <f t="shared" si="5"/>
        <v>0.3765667868094034</v>
      </c>
      <c r="N16" s="113">
        <v>150000</v>
      </c>
      <c r="P16" s="79"/>
    </row>
    <row r="17" spans="1:16" ht="17.25" customHeight="1">
      <c r="A17" s="84"/>
      <c r="B17" s="116" t="s">
        <v>82</v>
      </c>
      <c r="C17" s="116"/>
      <c r="D17" s="116"/>
      <c r="E17" s="77"/>
      <c r="F17" s="106">
        <v>60000</v>
      </c>
      <c r="G17" s="98">
        <f t="shared" si="1"/>
        <v>150</v>
      </c>
      <c r="H17" s="98">
        <f t="shared" si="2"/>
        <v>0.08253094910591473</v>
      </c>
      <c r="I17" s="107">
        <f t="shared" si="3"/>
        <v>0.3229452607782981</v>
      </c>
      <c r="J17" s="97">
        <v>40000</v>
      </c>
      <c r="K17" s="99" t="s">
        <v>83</v>
      </c>
      <c r="L17" s="98">
        <f>IF(ISERROR(J17/$J$31*100),"",(J17/$J$31*100))</f>
        <v>0.062111801242236024</v>
      </c>
      <c r="M17" s="97">
        <f t="shared" si="5"/>
        <v>0.21518102103394482</v>
      </c>
      <c r="N17" s="114" t="s">
        <v>97</v>
      </c>
      <c r="P17" s="79"/>
    </row>
    <row r="18" spans="1:16" ht="18" customHeight="1">
      <c r="A18" s="84"/>
      <c r="B18" s="116" t="s">
        <v>58</v>
      </c>
      <c r="C18" s="116"/>
      <c r="D18" s="116"/>
      <c r="E18" s="77"/>
      <c r="F18" s="106">
        <v>218643</v>
      </c>
      <c r="G18" s="98">
        <f t="shared" si="1"/>
        <v>100.48670858151334</v>
      </c>
      <c r="H18" s="98">
        <f t="shared" si="2"/>
        <v>0.30074690508940854</v>
      </c>
      <c r="I18" s="107">
        <f t="shared" si="3"/>
        <v>1.1768286775391572</v>
      </c>
      <c r="J18" s="97">
        <v>217584</v>
      </c>
      <c r="K18" s="98">
        <f t="shared" si="0"/>
        <v>100</v>
      </c>
      <c r="L18" s="98">
        <f t="shared" si="4"/>
        <v>0.3378633540372671</v>
      </c>
      <c r="M18" s="97">
        <f t="shared" si="5"/>
        <v>1.1704986820162462</v>
      </c>
      <c r="N18" s="113">
        <v>217584</v>
      </c>
      <c r="P18" s="79"/>
    </row>
    <row r="19" spans="1:16" ht="18" customHeight="1">
      <c r="A19" s="84"/>
      <c r="B19" s="116" t="s">
        <v>15</v>
      </c>
      <c r="C19" s="116"/>
      <c r="D19" s="116"/>
      <c r="E19" s="77"/>
      <c r="F19" s="106">
        <v>240000</v>
      </c>
      <c r="G19" s="98">
        <f t="shared" si="1"/>
        <v>104.34782608695652</v>
      </c>
      <c r="H19" s="98">
        <f t="shared" si="2"/>
        <v>0.3301237964236589</v>
      </c>
      <c r="I19" s="107">
        <f t="shared" si="3"/>
        <v>1.2917810431131924</v>
      </c>
      <c r="J19" s="97">
        <v>230000</v>
      </c>
      <c r="K19" s="98">
        <f t="shared" si="0"/>
        <v>127.77777777777777</v>
      </c>
      <c r="L19" s="98">
        <f>IF(ISERROR(J19/$J$31*100),"",(J19/$J$31*100))</f>
        <v>0.35714285714285715</v>
      </c>
      <c r="M19" s="97">
        <f t="shared" si="5"/>
        <v>1.2372908709451826</v>
      </c>
      <c r="N19" s="113">
        <v>180000</v>
      </c>
      <c r="P19" s="79"/>
    </row>
    <row r="20" spans="1:16" ht="18" customHeight="1">
      <c r="A20" s="84"/>
      <c r="B20" s="116" t="s">
        <v>59</v>
      </c>
      <c r="C20" s="116"/>
      <c r="D20" s="116"/>
      <c r="E20" s="77"/>
      <c r="F20" s="106">
        <v>7500000</v>
      </c>
      <c r="G20" s="98">
        <f t="shared" si="1"/>
        <v>102.04081632653062</v>
      </c>
      <c r="H20" s="98">
        <f t="shared" si="2"/>
        <v>10.31636863823934</v>
      </c>
      <c r="I20" s="107">
        <f t="shared" si="3"/>
        <v>40.36815759728726</v>
      </c>
      <c r="J20" s="97">
        <v>7350000</v>
      </c>
      <c r="K20" s="98">
        <f t="shared" si="0"/>
        <v>103.52112676056338</v>
      </c>
      <c r="L20" s="98">
        <f t="shared" si="4"/>
        <v>11.41304347826087</v>
      </c>
      <c r="M20" s="97">
        <f t="shared" si="5"/>
        <v>39.53951261498736</v>
      </c>
      <c r="N20" s="113">
        <v>7100000</v>
      </c>
      <c r="P20" s="79"/>
    </row>
    <row r="21" spans="1:16" ht="18" customHeight="1">
      <c r="A21" s="84"/>
      <c r="B21" s="116" t="s">
        <v>60</v>
      </c>
      <c r="C21" s="116"/>
      <c r="D21" s="116"/>
      <c r="E21" s="77"/>
      <c r="F21" s="106">
        <v>21974</v>
      </c>
      <c r="G21" s="98">
        <f t="shared" si="1"/>
        <v>94.82178303270908</v>
      </c>
      <c r="H21" s="98">
        <f t="shared" si="2"/>
        <v>0.030225584594222834</v>
      </c>
      <c r="I21" s="107">
        <f t="shared" si="3"/>
        <v>0.1182733193390387</v>
      </c>
      <c r="J21" s="97">
        <v>23174</v>
      </c>
      <c r="K21" s="98">
        <f t="shared" si="0"/>
        <v>87.50519200996865</v>
      </c>
      <c r="L21" s="98">
        <f t="shared" si="4"/>
        <v>0.035984472049689444</v>
      </c>
      <c r="M21" s="97">
        <f t="shared" si="5"/>
        <v>0.12466512453601593</v>
      </c>
      <c r="N21" s="113">
        <v>26483</v>
      </c>
      <c r="P21" s="79"/>
    </row>
    <row r="22" spans="1:16" ht="18" customHeight="1">
      <c r="A22" s="84"/>
      <c r="B22" s="116" t="s">
        <v>18</v>
      </c>
      <c r="C22" s="116"/>
      <c r="D22" s="116"/>
      <c r="E22" s="77"/>
      <c r="F22" s="106">
        <v>260491</v>
      </c>
      <c r="G22" s="98">
        <f t="shared" si="1"/>
        <v>67.51304951819156</v>
      </c>
      <c r="H22" s="98">
        <f t="shared" si="2"/>
        <v>0.35830949105914717</v>
      </c>
      <c r="I22" s="107">
        <f t="shared" si="3"/>
        <v>1.402072232089994</v>
      </c>
      <c r="J22" s="97">
        <v>385838</v>
      </c>
      <c r="K22" s="98">
        <f t="shared" si="0"/>
        <v>81.86553562752091</v>
      </c>
      <c r="L22" s="98">
        <f t="shared" si="4"/>
        <v>0.5991273291925465</v>
      </c>
      <c r="M22" s="97">
        <f t="shared" si="5"/>
        <v>2.07562536984238</v>
      </c>
      <c r="N22" s="113">
        <v>471307</v>
      </c>
      <c r="P22" s="79"/>
    </row>
    <row r="23" spans="1:16" ht="18" customHeight="1">
      <c r="A23" s="84"/>
      <c r="B23" s="116" t="s">
        <v>19</v>
      </c>
      <c r="C23" s="116"/>
      <c r="D23" s="116"/>
      <c r="E23" s="77"/>
      <c r="F23" s="106">
        <v>1205562</v>
      </c>
      <c r="G23" s="98">
        <f t="shared" si="1"/>
        <v>100.38787446790084</v>
      </c>
      <c r="H23" s="98">
        <f t="shared" si="2"/>
        <v>1.6582696011004125</v>
      </c>
      <c r="I23" s="107">
        <f t="shared" si="3"/>
        <v>6.48884224124011</v>
      </c>
      <c r="J23" s="97">
        <v>1200904</v>
      </c>
      <c r="K23" s="98">
        <f t="shared" si="0"/>
        <v>97.24722203777154</v>
      </c>
      <c r="L23" s="98">
        <f t="shared" si="4"/>
        <v>1.8647577639751551</v>
      </c>
      <c r="M23" s="97">
        <f t="shared" si="5"/>
        <v>6.460293722093711</v>
      </c>
      <c r="N23" s="113">
        <v>1234898</v>
      </c>
      <c r="P23" s="79"/>
    </row>
    <row r="24" spans="1:16" ht="18" customHeight="1">
      <c r="A24" s="84"/>
      <c r="B24" s="116" t="s">
        <v>20</v>
      </c>
      <c r="C24" s="116"/>
      <c r="D24" s="116"/>
      <c r="E24" s="77"/>
      <c r="F24" s="106">
        <v>14692485</v>
      </c>
      <c r="G24" s="98">
        <f t="shared" si="1"/>
        <v>108.2172735494617</v>
      </c>
      <c r="H24" s="98">
        <f t="shared" si="2"/>
        <v>20.20974552957359</v>
      </c>
      <c r="I24" s="107">
        <f t="shared" si="3"/>
        <v>79.08113999677055</v>
      </c>
      <c r="J24" s="97">
        <v>13576839</v>
      </c>
      <c r="K24" s="98">
        <f t="shared" si="0"/>
        <v>91.5776437818771</v>
      </c>
      <c r="L24" s="98">
        <f t="shared" si="4"/>
        <v>21.082048136645962</v>
      </c>
      <c r="M24" s="97">
        <f t="shared" si="5"/>
        <v>73.03695196083706</v>
      </c>
      <c r="N24" s="113">
        <v>14825495</v>
      </c>
      <c r="P24" s="79"/>
    </row>
    <row r="25" spans="1:16" ht="18" customHeight="1">
      <c r="A25" s="84"/>
      <c r="B25" s="116" t="s">
        <v>21</v>
      </c>
      <c r="C25" s="116"/>
      <c r="D25" s="116"/>
      <c r="E25" s="77"/>
      <c r="F25" s="106">
        <v>5551595</v>
      </c>
      <c r="G25" s="98">
        <f t="shared" si="1"/>
        <v>112.57220293836505</v>
      </c>
      <c r="H25" s="98">
        <f t="shared" si="2"/>
        <v>7.63630674002751</v>
      </c>
      <c r="I25" s="107">
        <f t="shared" si="3"/>
        <v>29.88102158350826</v>
      </c>
      <c r="J25" s="97">
        <v>4931586</v>
      </c>
      <c r="K25" s="98">
        <f t="shared" si="0"/>
        <v>98.19123412372099</v>
      </c>
      <c r="L25" s="98">
        <f t="shared" si="4"/>
        <v>7.657742236024845</v>
      </c>
      <c r="M25" s="97">
        <f t="shared" si="5"/>
        <v>26.529592769917695</v>
      </c>
      <c r="N25" s="113">
        <v>5022430</v>
      </c>
      <c r="P25" s="79"/>
    </row>
    <row r="26" spans="1:16" ht="18" customHeight="1">
      <c r="A26" s="84"/>
      <c r="B26" s="116" t="s">
        <v>22</v>
      </c>
      <c r="C26" s="116"/>
      <c r="D26" s="116"/>
      <c r="E26" s="77"/>
      <c r="F26" s="106">
        <v>241732</v>
      </c>
      <c r="G26" s="98">
        <f t="shared" si="1"/>
        <v>87.24708192271878</v>
      </c>
      <c r="H26" s="98">
        <f t="shared" si="2"/>
        <v>0.33250618982118296</v>
      </c>
      <c r="I26" s="107">
        <f t="shared" si="3"/>
        <v>1.3011033963076593</v>
      </c>
      <c r="J26" s="97">
        <v>277066</v>
      </c>
      <c r="K26" s="98">
        <f t="shared" si="0"/>
        <v>2132.2610435585657</v>
      </c>
      <c r="L26" s="98">
        <f t="shared" si="4"/>
        <v>0.4302267080745341</v>
      </c>
      <c r="M26" s="97">
        <f t="shared" si="5"/>
        <v>1.4904836193447737</v>
      </c>
      <c r="N26" s="113">
        <v>12994</v>
      </c>
      <c r="P26" s="79"/>
    </row>
    <row r="27" spans="1:16" ht="18" customHeight="1">
      <c r="A27" s="84"/>
      <c r="B27" s="116" t="s">
        <v>23</v>
      </c>
      <c r="C27" s="116"/>
      <c r="D27" s="116"/>
      <c r="E27" s="77"/>
      <c r="F27" s="106">
        <v>200000</v>
      </c>
      <c r="G27" s="98">
        <f t="shared" si="1"/>
        <v>20</v>
      </c>
      <c r="H27" s="98">
        <f t="shared" si="2"/>
        <v>0.2751031636863824</v>
      </c>
      <c r="I27" s="107">
        <f t="shared" si="3"/>
        <v>1.0764842025943269</v>
      </c>
      <c r="J27" s="97">
        <v>1000000</v>
      </c>
      <c r="K27" s="98">
        <f t="shared" si="0"/>
        <v>53.321304047140295</v>
      </c>
      <c r="L27" s="98">
        <f t="shared" si="4"/>
        <v>1.5527950310559007</v>
      </c>
      <c r="M27" s="97">
        <f t="shared" si="5"/>
        <v>5.37952552584862</v>
      </c>
      <c r="N27" s="113">
        <v>1875423</v>
      </c>
      <c r="P27" s="79"/>
    </row>
    <row r="28" spans="1:16" ht="18" customHeight="1">
      <c r="A28" s="84"/>
      <c r="B28" s="116" t="s">
        <v>24</v>
      </c>
      <c r="C28" s="116"/>
      <c r="D28" s="116"/>
      <c r="E28" s="77"/>
      <c r="F28" s="106">
        <v>4269220</v>
      </c>
      <c r="G28" s="98">
        <f t="shared" si="1"/>
        <v>151.15498907909256</v>
      </c>
      <c r="H28" s="98">
        <f t="shared" si="2"/>
        <v>5.872379642365887</v>
      </c>
      <c r="I28" s="107">
        <f t="shared" si="3"/>
        <v>22.97873943699876</v>
      </c>
      <c r="J28" s="97">
        <v>2824399</v>
      </c>
      <c r="K28" s="98">
        <f t="shared" si="0"/>
        <v>125.77704447888279</v>
      </c>
      <c r="L28" s="98">
        <f t="shared" si="4"/>
        <v>4.385712732919254</v>
      </c>
      <c r="M28" s="97">
        <f t="shared" si="5"/>
        <v>15.193926515681317</v>
      </c>
      <c r="N28" s="113">
        <v>2245560</v>
      </c>
      <c r="P28" s="79"/>
    </row>
    <row r="29" spans="1:16" ht="18" customHeight="1">
      <c r="A29" s="84"/>
      <c r="B29" s="116" t="s">
        <v>25</v>
      </c>
      <c r="C29" s="116"/>
      <c r="D29" s="116"/>
      <c r="E29" s="77"/>
      <c r="F29" s="106">
        <v>488734</v>
      </c>
      <c r="G29" s="98">
        <f t="shared" si="1"/>
        <v>108.64135508824968</v>
      </c>
      <c r="H29" s="98">
        <f t="shared" si="2"/>
        <v>0.6722613480055021</v>
      </c>
      <c r="I29" s="107">
        <f t="shared" si="3"/>
        <v>2.630572151353679</v>
      </c>
      <c r="J29" s="97">
        <v>449860</v>
      </c>
      <c r="K29" s="98">
        <f t="shared" si="0"/>
        <v>91.55237713408863</v>
      </c>
      <c r="L29" s="98">
        <f t="shared" si="4"/>
        <v>0.6985403726708074</v>
      </c>
      <c r="M29" s="97">
        <f t="shared" si="5"/>
        <v>2.42003335305826</v>
      </c>
      <c r="N29" s="113">
        <v>491369</v>
      </c>
      <c r="P29" s="78"/>
    </row>
    <row r="30" spans="1:14" ht="18" customHeight="1">
      <c r="A30" s="84"/>
      <c r="B30" s="116" t="s">
        <v>26</v>
      </c>
      <c r="C30" s="116"/>
      <c r="D30" s="116"/>
      <c r="E30" s="77"/>
      <c r="F30" s="106">
        <v>9506000</v>
      </c>
      <c r="G30" s="98">
        <f t="shared" si="1"/>
        <v>224.9727836417854</v>
      </c>
      <c r="H30" s="98">
        <f t="shared" si="2"/>
        <v>13.075653370013754</v>
      </c>
      <c r="I30" s="107">
        <f t="shared" si="3"/>
        <v>51.16529414930836</v>
      </c>
      <c r="J30" s="97">
        <v>4225400</v>
      </c>
      <c r="K30" s="98">
        <f t="shared" si="0"/>
        <v>81.86538536056108</v>
      </c>
      <c r="L30" s="98">
        <f t="shared" si="4"/>
        <v>6.561180124223602</v>
      </c>
      <c r="M30" s="97">
        <f t="shared" si="5"/>
        <v>22.73064715692076</v>
      </c>
      <c r="N30" s="113">
        <v>5161400</v>
      </c>
    </row>
    <row r="31" spans="1:15" ht="17.25" customHeight="1">
      <c r="A31" s="84"/>
      <c r="B31" s="121" t="s">
        <v>28</v>
      </c>
      <c r="C31" s="121"/>
      <c r="D31" s="121"/>
      <c r="E31" s="77"/>
      <c r="F31" s="106">
        <v>72700000</v>
      </c>
      <c r="G31" s="98">
        <f t="shared" si="1"/>
        <v>112.88819875776397</v>
      </c>
      <c r="H31" s="98">
        <f t="shared" si="2"/>
        <v>100</v>
      </c>
      <c r="I31" s="107">
        <f t="shared" si="3"/>
        <v>391.3020076430378</v>
      </c>
      <c r="J31" s="97">
        <f>SUM(J8:J30)</f>
        <v>64400000</v>
      </c>
      <c r="K31" s="98">
        <f t="shared" si="0"/>
        <v>97.57575757575758</v>
      </c>
      <c r="L31" s="98">
        <f t="shared" si="4"/>
        <v>100</v>
      </c>
      <c r="M31" s="97">
        <f t="shared" si="5"/>
        <v>346.44144386465115</v>
      </c>
      <c r="N31" s="113">
        <f>SUM(N8:N30)</f>
        <v>66000000</v>
      </c>
      <c r="O31" s="80"/>
    </row>
    <row r="32" spans="1:15" ht="17.25" customHeight="1">
      <c r="A32" s="118" t="s">
        <v>61</v>
      </c>
      <c r="B32" s="119"/>
      <c r="C32" s="119"/>
      <c r="D32" s="119"/>
      <c r="E32" s="120"/>
      <c r="F32" s="106"/>
      <c r="G32" s="98"/>
      <c r="H32" s="98"/>
      <c r="I32" s="107">
        <f t="shared" si="3"/>
        <v>0</v>
      </c>
      <c r="J32" s="97"/>
      <c r="K32" s="98"/>
      <c r="L32" s="98"/>
      <c r="M32" s="97"/>
      <c r="N32" s="113"/>
      <c r="O32" s="80"/>
    </row>
    <row r="33" spans="1:15" ht="17.25" customHeight="1">
      <c r="A33" s="84"/>
      <c r="B33" s="116" t="s">
        <v>62</v>
      </c>
      <c r="C33" s="116"/>
      <c r="D33" s="116"/>
      <c r="E33" s="77"/>
      <c r="F33" s="106">
        <v>418518</v>
      </c>
      <c r="G33" s="98">
        <f>F33/J33*100</f>
        <v>100.66723753078817</v>
      </c>
      <c r="H33" s="98">
        <f>IF(ISERROR(F33/$F$46*100),"",F33/$F$46*100)</f>
        <v>0.5756781292984869</v>
      </c>
      <c r="I33" s="107">
        <f>F33/$I$49</f>
        <v>2.2526400775068627</v>
      </c>
      <c r="J33" s="97">
        <v>415744</v>
      </c>
      <c r="K33" s="98">
        <f>J33/N33*100</f>
        <v>100.66513800342376</v>
      </c>
      <c r="L33" s="98">
        <f>IF(ISERROR(J33/$J$46*100),"",J33/$J$46*100)</f>
        <v>0.6455652173913043</v>
      </c>
      <c r="M33" s="97">
        <f>J33/$J$49</f>
        <v>2.236505460218409</v>
      </c>
      <c r="N33" s="113">
        <v>412997</v>
      </c>
      <c r="O33" s="80"/>
    </row>
    <row r="34" spans="1:15" ht="17.25" customHeight="1">
      <c r="A34" s="84"/>
      <c r="B34" s="116" t="s">
        <v>31</v>
      </c>
      <c r="C34" s="116"/>
      <c r="D34" s="116"/>
      <c r="E34" s="77"/>
      <c r="F34" s="106">
        <v>11128167</v>
      </c>
      <c r="G34" s="98">
        <f aca="true" t="shared" si="6" ref="G34:G46">F34/J34*100</f>
        <v>170.79064846216286</v>
      </c>
      <c r="H34" s="98">
        <f>IF(ISERROR(F34/$F$46*100),"",F34/$F$46*100)</f>
        <v>15.306969738651993</v>
      </c>
      <c r="I34" s="107">
        <f t="shared" si="3"/>
        <v>59.89647989665752</v>
      </c>
      <c r="J34" s="97">
        <v>6515677</v>
      </c>
      <c r="K34" s="98">
        <f aca="true" t="shared" si="7" ref="K34:K46">J34/N34*100</f>
        <v>105.99565617508175</v>
      </c>
      <c r="L34" s="98">
        <f aca="true" t="shared" si="8" ref="L34:L46">IF(ISERROR(J34/$J$46*100),"",J34/$J$46*100)</f>
        <v>10.117510869565217</v>
      </c>
      <c r="M34" s="97">
        <f aca="true" t="shared" si="9" ref="M34:M46">J34/$J$49</f>
        <v>35.05125073968476</v>
      </c>
      <c r="N34" s="113">
        <v>6147117</v>
      </c>
      <c r="O34" s="80"/>
    </row>
    <row r="35" spans="1:15" ht="17.25" customHeight="1">
      <c r="A35" s="84"/>
      <c r="B35" s="116" t="s">
        <v>32</v>
      </c>
      <c r="C35" s="116"/>
      <c r="D35" s="116"/>
      <c r="E35" s="77"/>
      <c r="F35" s="106">
        <v>33964190</v>
      </c>
      <c r="G35" s="98">
        <f t="shared" si="6"/>
        <v>106.26679944831933</v>
      </c>
      <c r="H35" s="98">
        <f aca="true" t="shared" si="10" ref="H35:H46">IF(ISERROR(F35/$F$46*100),"",F35/$F$46*100)</f>
        <v>46.71828060522696</v>
      </c>
      <c r="I35" s="107">
        <f t="shared" si="3"/>
        <v>182.80956994456108</v>
      </c>
      <c r="J35" s="97">
        <v>31961243</v>
      </c>
      <c r="K35" s="98">
        <f t="shared" si="7"/>
        <v>100.55683858071116</v>
      </c>
      <c r="L35" s="98">
        <f t="shared" si="8"/>
        <v>49.62925931677019</v>
      </c>
      <c r="M35" s="97">
        <f t="shared" si="9"/>
        <v>171.93632255635052</v>
      </c>
      <c r="N35" s="113">
        <v>31784256</v>
      </c>
      <c r="O35" s="80"/>
    </row>
    <row r="36" spans="1:15" ht="17.25" customHeight="1">
      <c r="A36" s="84"/>
      <c r="B36" s="116" t="s">
        <v>33</v>
      </c>
      <c r="C36" s="116"/>
      <c r="D36" s="116"/>
      <c r="E36" s="77"/>
      <c r="F36" s="106">
        <v>5025364</v>
      </c>
      <c r="G36" s="98">
        <f t="shared" si="6"/>
        <v>100.76513798811158</v>
      </c>
      <c r="H36" s="98">
        <f t="shared" si="10"/>
        <v>6.9124676753782675</v>
      </c>
      <c r="I36" s="107">
        <f t="shared" si="3"/>
        <v>27.048624791431187</v>
      </c>
      <c r="J36" s="97">
        <v>4987205</v>
      </c>
      <c r="K36" s="98">
        <f t="shared" si="7"/>
        <v>95.3368855234013</v>
      </c>
      <c r="L36" s="98">
        <f t="shared" si="8"/>
        <v>7.744107142857143</v>
      </c>
      <c r="M36" s="97">
        <f t="shared" si="9"/>
        <v>26.828796600139867</v>
      </c>
      <c r="N36" s="113">
        <v>5231139</v>
      </c>
      <c r="O36" s="80"/>
    </row>
    <row r="37" spans="1:15" ht="17.25" customHeight="1">
      <c r="A37" s="84"/>
      <c r="B37" s="116" t="s">
        <v>63</v>
      </c>
      <c r="C37" s="116"/>
      <c r="D37" s="116"/>
      <c r="E37" s="77"/>
      <c r="F37" s="106">
        <v>513170</v>
      </c>
      <c r="G37" s="98">
        <f t="shared" si="6"/>
        <v>102.29540221865625</v>
      </c>
      <c r="H37" s="98">
        <f t="shared" si="10"/>
        <v>0.7058734525447042</v>
      </c>
      <c r="I37" s="107">
        <f t="shared" si="3"/>
        <v>2.7620969912266538</v>
      </c>
      <c r="J37" s="97">
        <v>501655</v>
      </c>
      <c r="K37" s="98">
        <f t="shared" si="7"/>
        <v>103.10684241139971</v>
      </c>
      <c r="L37" s="98">
        <f t="shared" si="8"/>
        <v>0.7789673913043478</v>
      </c>
      <c r="M37" s="97">
        <f t="shared" si="9"/>
        <v>2.6986658776695895</v>
      </c>
      <c r="N37" s="113">
        <v>486539</v>
      </c>
      <c r="O37" s="80"/>
    </row>
    <row r="38" spans="1:15" ht="17.25" customHeight="1">
      <c r="A38" s="84"/>
      <c r="B38" s="116" t="s">
        <v>35</v>
      </c>
      <c r="C38" s="116"/>
      <c r="D38" s="116"/>
      <c r="E38" s="77"/>
      <c r="F38" s="106">
        <v>320440</v>
      </c>
      <c r="G38" s="98">
        <f t="shared" si="6"/>
        <v>100.2734959288535</v>
      </c>
      <c r="H38" s="98">
        <f t="shared" si="10"/>
        <v>0.44077028885832187</v>
      </c>
      <c r="I38" s="107">
        <f t="shared" si="3"/>
        <v>1.7247429893966306</v>
      </c>
      <c r="J38" s="97">
        <v>319566</v>
      </c>
      <c r="K38" s="98">
        <f t="shared" si="7"/>
        <v>83.37033568217808</v>
      </c>
      <c r="L38" s="98">
        <f t="shared" si="8"/>
        <v>0.4962204968944099</v>
      </c>
      <c r="M38" s="97">
        <f t="shared" si="9"/>
        <v>1.7191134541933402</v>
      </c>
      <c r="N38" s="113">
        <v>383309</v>
      </c>
      <c r="O38" s="80"/>
    </row>
    <row r="39" spans="1:15" ht="17.25" customHeight="1">
      <c r="A39" s="84"/>
      <c r="B39" s="116" t="s">
        <v>36</v>
      </c>
      <c r="C39" s="116"/>
      <c r="D39" s="116"/>
      <c r="E39" s="77"/>
      <c r="F39" s="106">
        <v>4978910</v>
      </c>
      <c r="G39" s="98">
        <f t="shared" si="6"/>
        <v>137.17188286483105</v>
      </c>
      <c r="H39" s="98">
        <f t="shared" si="10"/>
        <v>6.848569463548832</v>
      </c>
      <c r="I39" s="107">
        <f t="shared" si="3"/>
        <v>26.7985898056946</v>
      </c>
      <c r="J39" s="97">
        <v>3629687</v>
      </c>
      <c r="K39" s="98">
        <f t="shared" si="7"/>
        <v>72.99324663749634</v>
      </c>
      <c r="L39" s="98">
        <f t="shared" si="8"/>
        <v>5.636159937888198</v>
      </c>
      <c r="M39" s="97">
        <f t="shared" si="9"/>
        <v>19.5259938673409</v>
      </c>
      <c r="N39" s="113">
        <v>4972634</v>
      </c>
      <c r="O39" s="80"/>
    </row>
    <row r="40" spans="1:15" ht="17.25" customHeight="1">
      <c r="A40" s="84"/>
      <c r="B40" s="116" t="s">
        <v>37</v>
      </c>
      <c r="C40" s="116"/>
      <c r="D40" s="116"/>
      <c r="E40" s="77"/>
      <c r="F40" s="106">
        <v>1600145</v>
      </c>
      <c r="G40" s="98">
        <f t="shared" si="6"/>
        <v>72.08802050718337</v>
      </c>
      <c r="H40" s="98">
        <f t="shared" si="10"/>
        <v>2.201024759284732</v>
      </c>
      <c r="I40" s="107">
        <f t="shared" si="3"/>
        <v>8.612654071801495</v>
      </c>
      <c r="J40" s="97">
        <v>2219710</v>
      </c>
      <c r="K40" s="98">
        <f t="shared" si="7"/>
        <v>124.59417406845267</v>
      </c>
      <c r="L40" s="98">
        <f t="shared" si="8"/>
        <v>3.4467546583850934</v>
      </c>
      <c r="M40" s="97">
        <f t="shared" si="9"/>
        <v>11.940986604981441</v>
      </c>
      <c r="N40" s="113">
        <v>1781552</v>
      </c>
      <c r="O40" s="80"/>
    </row>
    <row r="41" spans="1:15" ht="17.25" customHeight="1">
      <c r="A41" s="84"/>
      <c r="B41" s="116" t="s">
        <v>38</v>
      </c>
      <c r="C41" s="116"/>
      <c r="D41" s="116"/>
      <c r="E41" s="77"/>
      <c r="F41" s="106">
        <v>6102904</v>
      </c>
      <c r="G41" s="98">
        <f t="shared" si="6"/>
        <v>106.82382718177928</v>
      </c>
      <c r="H41" s="98">
        <f t="shared" si="10"/>
        <v>8.39464099037139</v>
      </c>
      <c r="I41" s="107">
        <f t="shared" si="3"/>
        <v>32.84839872974864</v>
      </c>
      <c r="J41" s="97">
        <v>5713055</v>
      </c>
      <c r="K41" s="98">
        <f t="shared" si="7"/>
        <v>77.6395388421587</v>
      </c>
      <c r="L41" s="98">
        <f t="shared" si="8"/>
        <v>8.871203416149068</v>
      </c>
      <c r="M41" s="97">
        <f t="shared" si="9"/>
        <v>30.73352520307709</v>
      </c>
      <c r="N41" s="113">
        <v>7358435</v>
      </c>
      <c r="O41" s="80"/>
    </row>
    <row r="42" spans="1:15" ht="17.25" customHeight="1">
      <c r="A42" s="84"/>
      <c r="B42" s="116" t="s">
        <v>39</v>
      </c>
      <c r="C42" s="116"/>
      <c r="D42" s="116"/>
      <c r="E42" s="77"/>
      <c r="F42" s="106">
        <v>4</v>
      </c>
      <c r="G42" s="98">
        <f t="shared" si="6"/>
        <v>100</v>
      </c>
      <c r="H42" s="98">
        <f t="shared" si="10"/>
        <v>5.502063273727648E-06</v>
      </c>
      <c r="I42" s="107">
        <f>F42/$I$49</f>
        <v>2.152968405188654E-05</v>
      </c>
      <c r="J42" s="97">
        <v>4</v>
      </c>
      <c r="K42" s="98">
        <f t="shared" si="7"/>
        <v>100</v>
      </c>
      <c r="L42" s="98">
        <f t="shared" si="8"/>
        <v>6.211180124223603E-06</v>
      </c>
      <c r="M42" s="97">
        <f t="shared" si="9"/>
        <v>2.151810210339448E-05</v>
      </c>
      <c r="N42" s="113">
        <v>4</v>
      </c>
      <c r="O42" s="80"/>
    </row>
    <row r="43" spans="1:15" ht="17.25" customHeight="1">
      <c r="A43" s="84"/>
      <c r="B43" s="116" t="s">
        <v>40</v>
      </c>
      <c r="C43" s="116"/>
      <c r="D43" s="116"/>
      <c r="E43" s="77"/>
      <c r="F43" s="106">
        <v>6825176</v>
      </c>
      <c r="G43" s="98">
        <f t="shared" si="6"/>
        <v>101.96400770813081</v>
      </c>
      <c r="H43" s="98">
        <f t="shared" si="10"/>
        <v>9.388137551581844</v>
      </c>
      <c r="I43" s="107">
        <f t="shared" si="3"/>
        <v>36.73597071962969</v>
      </c>
      <c r="J43" s="97">
        <v>6693711</v>
      </c>
      <c r="K43" s="98">
        <f t="shared" si="7"/>
        <v>102.99511144462959</v>
      </c>
      <c r="L43" s="98">
        <f t="shared" si="8"/>
        <v>10.393961180124224</v>
      </c>
      <c r="M43" s="97">
        <f t="shared" si="9"/>
        <v>36.008989187153695</v>
      </c>
      <c r="N43" s="113">
        <v>6499057</v>
      </c>
      <c r="O43" s="80"/>
    </row>
    <row r="44" spans="1:15" ht="17.25" customHeight="1">
      <c r="A44" s="84"/>
      <c r="B44" s="116" t="s">
        <v>41</v>
      </c>
      <c r="C44" s="116"/>
      <c r="D44" s="116"/>
      <c r="E44" s="77"/>
      <c r="F44" s="106">
        <v>1723012</v>
      </c>
      <c r="G44" s="98">
        <f t="shared" si="6"/>
        <v>128.3203114817951</v>
      </c>
      <c r="H44" s="98">
        <f t="shared" si="10"/>
        <v>2.3700302613480053</v>
      </c>
      <c r="I44" s="107">
        <f t="shared" si="3"/>
        <v>9.273975994402281</v>
      </c>
      <c r="J44" s="97">
        <v>1342743</v>
      </c>
      <c r="K44" s="98">
        <f t="shared" si="7"/>
        <v>150.36972499358873</v>
      </c>
      <c r="L44" s="98">
        <f t="shared" si="8"/>
        <v>2.085004658385093</v>
      </c>
      <c r="M44" s="97">
        <f t="shared" si="9"/>
        <v>7.223320243154554</v>
      </c>
      <c r="N44" s="113">
        <v>892961</v>
      </c>
      <c r="O44" s="80"/>
    </row>
    <row r="45" spans="1:14" ht="16.5" customHeight="1">
      <c r="A45" s="84"/>
      <c r="B45" s="116" t="s">
        <v>42</v>
      </c>
      <c r="C45" s="116"/>
      <c r="D45" s="116"/>
      <c r="E45" s="77"/>
      <c r="F45" s="106">
        <v>100000</v>
      </c>
      <c r="G45" s="98">
        <f t="shared" si="6"/>
        <v>100</v>
      </c>
      <c r="H45" s="98">
        <f t="shared" si="10"/>
        <v>0.1375515818431912</v>
      </c>
      <c r="I45" s="107">
        <f t="shared" si="3"/>
        <v>0.5382421012971634</v>
      </c>
      <c r="J45" s="97">
        <v>100000</v>
      </c>
      <c r="K45" s="98">
        <f t="shared" si="7"/>
        <v>200</v>
      </c>
      <c r="L45" s="98">
        <f t="shared" si="8"/>
        <v>0.15527950310559005</v>
      </c>
      <c r="M45" s="97">
        <f t="shared" si="9"/>
        <v>0.537952552584862</v>
      </c>
      <c r="N45" s="113">
        <v>50000</v>
      </c>
    </row>
    <row r="46" spans="1:14" ht="18" customHeight="1">
      <c r="A46" s="85"/>
      <c r="B46" s="117" t="s">
        <v>64</v>
      </c>
      <c r="C46" s="117"/>
      <c r="D46" s="117"/>
      <c r="E46" s="86"/>
      <c r="F46" s="110">
        <v>72700000</v>
      </c>
      <c r="G46" s="101">
        <f t="shared" si="6"/>
        <v>112.88819875776397</v>
      </c>
      <c r="H46" s="101">
        <f t="shared" si="10"/>
        <v>100</v>
      </c>
      <c r="I46" s="111">
        <f t="shared" si="3"/>
        <v>391.3020076430378</v>
      </c>
      <c r="J46" s="100">
        <f>SUM(J33:J45)</f>
        <v>64400000</v>
      </c>
      <c r="K46" s="101">
        <f t="shared" si="7"/>
        <v>97.57575757575758</v>
      </c>
      <c r="L46" s="101">
        <f t="shared" si="8"/>
        <v>100</v>
      </c>
      <c r="M46" s="111">
        <f t="shared" si="9"/>
        <v>346.44144386465115</v>
      </c>
      <c r="N46" s="115">
        <f>SUM(N33:N45)</f>
        <v>66000000</v>
      </c>
    </row>
    <row r="47" spans="2:18" ht="13.5" customHeight="1">
      <c r="B47" s="149" t="s">
        <v>98</v>
      </c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</row>
    <row r="48" spans="2:10" ht="15.75">
      <c r="B48" s="145" t="s">
        <v>65</v>
      </c>
      <c r="C48" s="145"/>
      <c r="D48" s="145"/>
      <c r="E48" s="145"/>
      <c r="F48" s="145"/>
      <c r="G48" s="145"/>
      <c r="H48" s="145"/>
      <c r="I48" s="146" t="s">
        <v>99</v>
      </c>
      <c r="J48" s="147" t="s">
        <v>100</v>
      </c>
    </row>
    <row r="49" spans="4:10" ht="15.75">
      <c r="D49" s="74" t="s">
        <v>75</v>
      </c>
      <c r="I49" s="148">
        <v>185790</v>
      </c>
      <c r="J49" s="148">
        <v>185890</v>
      </c>
    </row>
    <row r="50" ht="15.75">
      <c r="B50" s="74" t="s">
        <v>44</v>
      </c>
    </row>
  </sheetData>
  <sheetProtection/>
  <mergeCells count="54">
    <mergeCell ref="B47:R47"/>
    <mergeCell ref="B48:H48"/>
    <mergeCell ref="B41:D41"/>
    <mergeCell ref="B42:D42"/>
    <mergeCell ref="B43:D43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A32:E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M5:M6"/>
    <mergeCell ref="N5:N6"/>
    <mergeCell ref="A7:E7"/>
    <mergeCell ref="B8:D8"/>
    <mergeCell ref="B9:D9"/>
    <mergeCell ref="B10:D10"/>
    <mergeCell ref="A4:E6"/>
    <mergeCell ref="F4:I4"/>
    <mergeCell ref="J4:M4"/>
    <mergeCell ref="F5:F6"/>
    <mergeCell ref="G5:G6"/>
    <mergeCell ref="H5:H6"/>
    <mergeCell ref="I5:I6"/>
    <mergeCell ref="J5:J6"/>
    <mergeCell ref="K5:K6"/>
    <mergeCell ref="L5:L6"/>
  </mergeCells>
  <printOptions/>
  <pageMargins left="0.7874015748031497" right="0.7874015748031497" top="0.8661417322834646" bottom="0.984251968503937" header="0.5118110236220472" footer="0.5118110236220472"/>
  <pageSetup firstPageNumber="113" useFirstPageNumber="1" horizontalDpi="600" verticalDpi="600" orientation="portrait" paperSize="9" scale="58" r:id="rId4"/>
  <colBreaks count="1" manualBreakCount="1">
    <brk id="14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0">
      <selection activeCell="C15" sqref="C15:D15"/>
    </sheetView>
  </sheetViews>
  <sheetFormatPr defaultColWidth="9.00390625" defaultRowHeight="13.5"/>
  <cols>
    <col min="1" max="1" width="6.875" style="4" customWidth="1"/>
    <col min="2" max="2" width="8.625" style="4" customWidth="1"/>
    <col min="3" max="3" width="9.625" style="4" customWidth="1"/>
    <col min="4" max="4" width="11.625" style="4" customWidth="1"/>
    <col min="5" max="5" width="6.25390625" style="4" customWidth="1"/>
    <col min="6" max="16384" width="9.00390625" style="4" customWidth="1"/>
  </cols>
  <sheetData>
    <row r="1" spans="1:5" ht="27.75" customHeight="1">
      <c r="A1" s="1" t="s">
        <v>68</v>
      </c>
      <c r="B1" s="2"/>
      <c r="C1" s="2"/>
      <c r="D1" s="3" t="s">
        <v>85</v>
      </c>
      <c r="E1" s="2"/>
    </row>
    <row r="2" spans="1:5" ht="18" customHeight="1">
      <c r="A2" s="5"/>
      <c r="B2" s="2"/>
      <c r="C2" s="2"/>
      <c r="D2" s="2"/>
      <c r="E2" s="2"/>
    </row>
    <row r="3" spans="1:5" ht="21.75" customHeight="1">
      <c r="A3" s="2"/>
      <c r="B3" s="6" t="s">
        <v>66</v>
      </c>
      <c r="C3" s="6"/>
      <c r="D3" s="7"/>
      <c r="E3" s="6"/>
    </row>
    <row r="4" spans="1:5" ht="21.75" customHeight="1">
      <c r="A4" s="2"/>
      <c r="B4" s="6"/>
      <c r="C4" s="134">
        <v>20626463</v>
      </c>
      <c r="D4" s="134"/>
      <c r="E4" s="9" t="s">
        <v>4</v>
      </c>
    </row>
    <row r="5" spans="1:5" ht="21.75" customHeight="1">
      <c r="A5" s="2"/>
      <c r="B5" s="6" t="s">
        <v>47</v>
      </c>
      <c r="C5" s="6"/>
      <c r="D5" s="7"/>
      <c r="E5" s="6"/>
    </row>
    <row r="6" spans="1:5" ht="21.75" customHeight="1">
      <c r="A6" s="2"/>
      <c r="B6" s="6"/>
      <c r="C6" s="134">
        <v>1412102</v>
      </c>
      <c r="D6" s="134"/>
      <c r="E6" s="9" t="s">
        <v>4</v>
      </c>
    </row>
    <row r="7" spans="1:5" ht="21.75" customHeight="1">
      <c r="A7" s="2"/>
      <c r="B7" s="6" t="s">
        <v>48</v>
      </c>
      <c r="C7" s="6"/>
      <c r="D7" s="7"/>
      <c r="E7" s="6"/>
    </row>
    <row r="8" spans="1:5" ht="21.75" customHeight="1">
      <c r="A8" s="2"/>
      <c r="B8" s="6"/>
      <c r="C8" s="135">
        <v>14093405</v>
      </c>
      <c r="D8" s="135"/>
      <c r="E8" s="9" t="s">
        <v>4</v>
      </c>
    </row>
    <row r="9" spans="1:5" ht="21.75" customHeight="1">
      <c r="A9" s="2"/>
      <c r="B9" s="6" t="s">
        <v>49</v>
      </c>
      <c r="C9" s="6"/>
      <c r="D9" s="7"/>
      <c r="E9" s="6"/>
    </row>
    <row r="10" spans="1:5" ht="21.75" customHeight="1">
      <c r="A10" s="2"/>
      <c r="B10" s="6"/>
      <c r="C10" s="135">
        <v>2358647</v>
      </c>
      <c r="D10" s="135"/>
      <c r="E10" s="9" t="s">
        <v>4</v>
      </c>
    </row>
    <row r="11" spans="1:5" ht="21.75" customHeight="1">
      <c r="A11" s="2"/>
      <c r="B11" s="6" t="s">
        <v>67</v>
      </c>
      <c r="C11" s="6"/>
      <c r="D11" s="7"/>
      <c r="E11" s="6"/>
    </row>
    <row r="12" spans="1:5" ht="21.75" customHeight="1">
      <c r="A12" s="2"/>
      <c r="B12" s="6"/>
      <c r="C12" s="135">
        <v>42758</v>
      </c>
      <c r="D12" s="135"/>
      <c r="E12" s="9" t="s">
        <v>4</v>
      </c>
    </row>
    <row r="13" spans="1:5" ht="21.75" customHeight="1">
      <c r="A13" s="2"/>
      <c r="B13" s="6"/>
      <c r="C13" s="8"/>
      <c r="D13" s="8"/>
      <c r="E13" s="9"/>
    </row>
    <row r="14" spans="1:5" ht="21.75" customHeight="1">
      <c r="A14" s="2"/>
      <c r="B14" s="6" t="s">
        <v>44</v>
      </c>
      <c r="C14" s="6"/>
      <c r="D14" s="6"/>
      <c r="E14" s="6"/>
    </row>
    <row r="15" spans="1:5" ht="15.75">
      <c r="A15" s="2"/>
      <c r="B15" s="2"/>
      <c r="C15" s="135"/>
      <c r="D15" s="135"/>
      <c r="E15" s="10"/>
    </row>
    <row r="16" spans="1:5" ht="15.75">
      <c r="A16" s="2"/>
      <c r="B16" s="2"/>
      <c r="C16" s="2"/>
      <c r="D16" s="2"/>
      <c r="E16" s="2"/>
    </row>
  </sheetData>
  <sheetProtection/>
  <mergeCells count="6">
    <mergeCell ref="C4:D4"/>
    <mergeCell ref="C6:D6"/>
    <mergeCell ref="C8:D8"/>
    <mergeCell ref="C10:D10"/>
    <mergeCell ref="C12:D12"/>
    <mergeCell ref="C15:D15"/>
  </mergeCells>
  <printOptions/>
  <pageMargins left="0.7480314960629921" right="0.7480314960629921" top="0.984251968503937" bottom="0.35433070866141736" header="0.5118110236220472" footer="0.2362204724409449"/>
  <pageSetup firstPageNumber="114" useFirstPageNumber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4"/>
  <sheetViews>
    <sheetView view="pageBreakPreview" zoomScale="85" zoomScaleNormal="7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4.125" style="4" customWidth="1"/>
    <col min="2" max="2" width="20.50390625" style="59" customWidth="1"/>
    <col min="3" max="3" width="1.4921875" style="4" customWidth="1"/>
    <col min="4" max="4" width="13.75390625" style="4" customWidth="1"/>
    <col min="5" max="5" width="6.50390625" style="4" customWidth="1"/>
    <col min="6" max="6" width="13.75390625" style="4" customWidth="1"/>
    <col min="7" max="7" width="6.50390625" style="4" customWidth="1"/>
    <col min="8" max="8" width="13.75390625" style="4" customWidth="1"/>
    <col min="9" max="9" width="6.50390625" style="4" customWidth="1"/>
    <col min="10" max="10" width="13.75390625" style="4" customWidth="1"/>
    <col min="11" max="11" width="6.50390625" style="4" customWidth="1"/>
    <col min="12" max="12" width="13.75390625" style="4" customWidth="1"/>
    <col min="13" max="13" width="6.50390625" style="4" customWidth="1"/>
    <col min="14" max="14" width="13.75390625" style="4" customWidth="1"/>
    <col min="15" max="15" width="6.50390625" style="4" customWidth="1"/>
    <col min="16" max="16" width="13.875" style="15" customWidth="1"/>
    <col min="17" max="17" width="6.50390625" style="4" customWidth="1"/>
    <col min="18" max="18" width="13.875" style="15" customWidth="1"/>
    <col min="19" max="19" width="6.50390625" style="4" customWidth="1"/>
    <col min="20" max="20" width="5.50390625" style="4" customWidth="1"/>
    <col min="21" max="21" width="9.875" style="4" customWidth="1"/>
    <col min="22" max="22" width="5.50390625" style="4" customWidth="1"/>
    <col min="23" max="23" width="11.375" style="4" customWidth="1"/>
    <col min="24" max="24" width="6.75390625" style="4" customWidth="1"/>
    <col min="25" max="25" width="10.125" style="4" customWidth="1"/>
    <col min="26" max="26" width="7.625" style="4" customWidth="1"/>
    <col min="27" max="16384" width="9.00390625" style="4" customWidth="1"/>
  </cols>
  <sheetData>
    <row r="1" spans="1:24" ht="21.75" customHeight="1">
      <c r="A1" s="11" t="s">
        <v>0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Q1" s="15"/>
      <c r="S1" s="15"/>
      <c r="T1" s="15"/>
      <c r="U1" s="15"/>
      <c r="V1" s="15"/>
      <c r="W1" s="15"/>
      <c r="X1" s="15"/>
    </row>
    <row r="2" spans="1:24" ht="4.5" customHeight="1">
      <c r="A2" s="13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Q2" s="15"/>
      <c r="S2" s="15"/>
      <c r="T2" s="15"/>
      <c r="U2" s="15"/>
      <c r="V2" s="15"/>
      <c r="W2" s="15"/>
      <c r="X2" s="15"/>
    </row>
    <row r="3" spans="1:24" ht="22.5" customHeight="1">
      <c r="A3" s="16" t="s">
        <v>45</v>
      </c>
      <c r="B3" s="17"/>
      <c r="C3" s="14"/>
      <c r="D3" s="14"/>
      <c r="E3" s="14"/>
      <c r="F3" s="14"/>
      <c r="G3" s="14"/>
      <c r="H3" s="14"/>
      <c r="I3" s="14"/>
      <c r="J3" s="14"/>
      <c r="K3" s="14"/>
      <c r="L3" s="139" t="s">
        <v>87</v>
      </c>
      <c r="M3" s="139"/>
      <c r="N3" s="139"/>
      <c r="O3" s="139"/>
      <c r="P3" s="139"/>
      <c r="Q3" s="139"/>
      <c r="R3" s="140"/>
      <c r="S3" s="140"/>
      <c r="T3" s="18"/>
      <c r="U3" s="143"/>
      <c r="V3" s="143"/>
      <c r="W3" s="143"/>
      <c r="X3" s="143"/>
    </row>
    <row r="4" spans="1:24" ht="19.5" customHeight="1">
      <c r="A4" s="19"/>
      <c r="B4" s="20" t="s">
        <v>1</v>
      </c>
      <c r="C4" s="21"/>
      <c r="D4" s="136" t="s">
        <v>77</v>
      </c>
      <c r="E4" s="137"/>
      <c r="F4" s="136" t="s">
        <v>78</v>
      </c>
      <c r="G4" s="137"/>
      <c r="H4" s="136" t="s">
        <v>79</v>
      </c>
      <c r="I4" s="137"/>
      <c r="J4" s="136" t="s">
        <v>74</v>
      </c>
      <c r="K4" s="137"/>
      <c r="L4" s="136" t="s">
        <v>76</v>
      </c>
      <c r="M4" s="137"/>
      <c r="N4" s="136" t="s">
        <v>80</v>
      </c>
      <c r="O4" s="137"/>
      <c r="P4" s="136" t="s">
        <v>81</v>
      </c>
      <c r="Q4" s="138"/>
      <c r="R4" s="136" t="s">
        <v>86</v>
      </c>
      <c r="S4" s="137"/>
      <c r="T4" s="89"/>
      <c r="U4" s="144"/>
      <c r="V4" s="144"/>
      <c r="W4" s="144"/>
      <c r="X4" s="144"/>
    </row>
    <row r="5" spans="1:24" ht="19.5" customHeight="1">
      <c r="A5" s="24"/>
      <c r="B5" s="25" t="s">
        <v>5</v>
      </c>
      <c r="C5" s="26"/>
      <c r="D5" s="27" t="s">
        <v>2</v>
      </c>
      <c r="E5" s="27" t="s">
        <v>3</v>
      </c>
      <c r="F5" s="27" t="s">
        <v>2</v>
      </c>
      <c r="G5" s="27" t="s">
        <v>3</v>
      </c>
      <c r="H5" s="22" t="s">
        <v>2</v>
      </c>
      <c r="I5" s="27" t="s">
        <v>3</v>
      </c>
      <c r="J5" s="27" t="s">
        <v>2</v>
      </c>
      <c r="K5" s="27" t="s">
        <v>3</v>
      </c>
      <c r="L5" s="27" t="s">
        <v>2</v>
      </c>
      <c r="M5" s="27" t="s">
        <v>3</v>
      </c>
      <c r="N5" s="27" t="s">
        <v>2</v>
      </c>
      <c r="O5" s="27" t="s">
        <v>3</v>
      </c>
      <c r="P5" s="27" t="s">
        <v>2</v>
      </c>
      <c r="Q5" s="90" t="s">
        <v>3</v>
      </c>
      <c r="R5" s="27" t="s">
        <v>2</v>
      </c>
      <c r="S5" s="27" t="s">
        <v>3</v>
      </c>
      <c r="T5" s="28"/>
      <c r="U5" s="28"/>
      <c r="V5" s="28"/>
      <c r="W5" s="28"/>
      <c r="X5" s="28"/>
    </row>
    <row r="6" spans="1:24" ht="17.25" customHeight="1">
      <c r="A6" s="29"/>
      <c r="B6" s="30"/>
      <c r="C6" s="21"/>
      <c r="D6" s="48" t="s">
        <v>4</v>
      </c>
      <c r="E6" s="33"/>
      <c r="F6" s="87" t="s">
        <v>4</v>
      </c>
      <c r="G6" s="33"/>
      <c r="H6" s="87" t="s">
        <v>4</v>
      </c>
      <c r="I6" s="33"/>
      <c r="J6" s="93" t="s">
        <v>4</v>
      </c>
      <c r="K6" s="32"/>
      <c r="L6" s="31" t="s">
        <v>4</v>
      </c>
      <c r="M6" s="32"/>
      <c r="N6" s="93" t="s">
        <v>4</v>
      </c>
      <c r="O6" s="94"/>
      <c r="P6" s="31" t="s">
        <v>4</v>
      </c>
      <c r="Q6" s="94"/>
      <c r="R6" s="87" t="s">
        <v>4</v>
      </c>
      <c r="S6" s="34"/>
      <c r="T6" s="35"/>
      <c r="U6" s="35"/>
      <c r="V6" s="35"/>
      <c r="W6" s="36"/>
      <c r="X6" s="36"/>
    </row>
    <row r="7" spans="1:24" ht="16.5" customHeight="1">
      <c r="A7" s="37"/>
      <c r="B7" s="38" t="s">
        <v>6</v>
      </c>
      <c r="C7" s="39"/>
      <c r="D7" s="95">
        <v>21654712</v>
      </c>
      <c r="E7" s="41">
        <f aca="true" t="shared" si="0" ref="E7:E14">D7/R7*100</f>
        <v>89.89217444901239</v>
      </c>
      <c r="F7" s="41">
        <v>21862215</v>
      </c>
      <c r="G7" s="41">
        <f aca="true" t="shared" si="1" ref="G7:G14">F7/R7*100</f>
        <v>90.75355260424683</v>
      </c>
      <c r="H7" s="41">
        <v>22501147</v>
      </c>
      <c r="I7" s="41">
        <f aca="true" t="shared" si="2" ref="I7:I14">H7/R7*100</f>
        <v>93.40586157076906</v>
      </c>
      <c r="J7" s="41">
        <v>23019575</v>
      </c>
      <c r="K7" s="40">
        <f aca="true" t="shared" si="3" ref="K7:K30">J7/R7*100</f>
        <v>95.55793915163241</v>
      </c>
      <c r="L7" s="40">
        <v>23199590</v>
      </c>
      <c r="M7" s="40">
        <f aca="true" t="shared" si="4" ref="M7:M30">L7/R7*100</f>
        <v>96.30521022055444</v>
      </c>
      <c r="N7" s="41">
        <v>23559046</v>
      </c>
      <c r="O7" s="41">
        <f aca="true" t="shared" si="5" ref="O7:O30">N7/R7*100</f>
        <v>97.79736959255368</v>
      </c>
      <c r="P7" s="40">
        <v>23680435</v>
      </c>
      <c r="Q7" s="41">
        <f aca="true" t="shared" si="6" ref="Q7:Q30">P7/R7*100</f>
        <v>98.30127475482003</v>
      </c>
      <c r="R7" s="41">
        <v>24089652</v>
      </c>
      <c r="S7" s="42">
        <v>100</v>
      </c>
      <c r="T7" s="35"/>
      <c r="U7" s="43"/>
      <c r="V7" s="35"/>
      <c r="W7" s="36"/>
      <c r="X7" s="36"/>
    </row>
    <row r="8" spans="1:24" ht="16.5" customHeight="1">
      <c r="A8" s="37"/>
      <c r="B8" s="38" t="s">
        <v>7</v>
      </c>
      <c r="C8" s="39"/>
      <c r="D8" s="95">
        <v>318945</v>
      </c>
      <c r="E8" s="41">
        <f t="shared" si="0"/>
        <v>97.95337352468758</v>
      </c>
      <c r="F8" s="41">
        <v>305436</v>
      </c>
      <c r="G8" s="41">
        <f t="shared" si="1"/>
        <v>93.80453243000039</v>
      </c>
      <c r="H8" s="41">
        <v>305940</v>
      </c>
      <c r="I8" s="41">
        <f t="shared" si="2"/>
        <v>93.95931930628453</v>
      </c>
      <c r="J8" s="41">
        <v>322927</v>
      </c>
      <c r="K8" s="40">
        <f t="shared" si="3"/>
        <v>99.17631269405945</v>
      </c>
      <c r="L8" s="40">
        <v>322193</v>
      </c>
      <c r="M8" s="40">
        <f t="shared" si="4"/>
        <v>98.95088894962977</v>
      </c>
      <c r="N8" s="41">
        <v>313928</v>
      </c>
      <c r="O8" s="41">
        <f t="shared" si="5"/>
        <v>96.41256844866082</v>
      </c>
      <c r="P8" s="40">
        <v>318709</v>
      </c>
      <c r="Q8" s="41">
        <f t="shared" si="6"/>
        <v>97.88089395563391</v>
      </c>
      <c r="R8" s="41">
        <v>325609</v>
      </c>
      <c r="S8" s="42">
        <v>100</v>
      </c>
      <c r="T8" s="35"/>
      <c r="U8" s="43"/>
      <c r="V8" s="35"/>
      <c r="W8" s="36"/>
      <c r="X8" s="36"/>
    </row>
    <row r="9" spans="1:24" ht="16.5" customHeight="1">
      <c r="A9" s="37"/>
      <c r="B9" s="38" t="s">
        <v>8</v>
      </c>
      <c r="C9" s="39"/>
      <c r="D9" s="95">
        <v>96730</v>
      </c>
      <c r="E9" s="41">
        <f t="shared" si="0"/>
        <v>274.6762835074966</v>
      </c>
      <c r="F9" s="41">
        <v>95461</v>
      </c>
      <c r="G9" s="41">
        <f t="shared" si="1"/>
        <v>271.0728078146297</v>
      </c>
      <c r="H9" s="41">
        <v>93878</v>
      </c>
      <c r="I9" s="41">
        <f t="shared" si="2"/>
        <v>266.57769195820083</v>
      </c>
      <c r="J9" s="41">
        <v>79239</v>
      </c>
      <c r="K9" s="40">
        <f t="shared" si="3"/>
        <v>225.0085188550659</v>
      </c>
      <c r="L9" s="40">
        <v>34271</v>
      </c>
      <c r="M9" s="40">
        <f t="shared" si="4"/>
        <v>97.31656065424808</v>
      </c>
      <c r="N9" s="41">
        <v>61135</v>
      </c>
      <c r="O9" s="41">
        <f t="shared" si="5"/>
        <v>173.6000681508405</v>
      </c>
      <c r="P9" s="40">
        <v>57770</v>
      </c>
      <c r="Q9" s="41">
        <f t="shared" si="6"/>
        <v>164.04475238527942</v>
      </c>
      <c r="R9" s="41">
        <v>35216</v>
      </c>
      <c r="S9" s="42">
        <v>100</v>
      </c>
      <c r="T9" s="35"/>
      <c r="U9" s="43"/>
      <c r="V9" s="35"/>
      <c r="W9" s="36"/>
      <c r="X9" s="36"/>
    </row>
    <row r="10" spans="1:24" ht="16.5">
      <c r="A10" s="37"/>
      <c r="B10" s="38" t="s">
        <v>9</v>
      </c>
      <c r="C10" s="39"/>
      <c r="D10" s="95">
        <v>74969</v>
      </c>
      <c r="E10" s="41">
        <f t="shared" si="0"/>
        <v>46.13505313878854</v>
      </c>
      <c r="F10" s="41">
        <v>139067</v>
      </c>
      <c r="G10" s="41">
        <f t="shared" si="1"/>
        <v>85.58021895519357</v>
      </c>
      <c r="H10" s="41">
        <v>253909</v>
      </c>
      <c r="I10" s="41">
        <f t="shared" si="2"/>
        <v>156.2526538624853</v>
      </c>
      <c r="J10" s="41">
        <v>186608</v>
      </c>
      <c r="K10" s="40">
        <f t="shared" si="3"/>
        <v>114.83639899322458</v>
      </c>
      <c r="L10" s="40">
        <v>124948</v>
      </c>
      <c r="M10" s="40">
        <f t="shared" si="4"/>
        <v>76.89155010184679</v>
      </c>
      <c r="N10" s="41">
        <v>173406</v>
      </c>
      <c r="O10" s="41">
        <f t="shared" si="5"/>
        <v>106.71204130486957</v>
      </c>
      <c r="P10" s="40">
        <v>137502</v>
      </c>
      <c r="Q10" s="41">
        <f t="shared" si="6"/>
        <v>84.61713610545296</v>
      </c>
      <c r="R10" s="41">
        <v>162499</v>
      </c>
      <c r="S10" s="42">
        <v>100</v>
      </c>
      <c r="T10" s="35"/>
      <c r="U10" s="43"/>
      <c r="V10" s="35"/>
      <c r="W10" s="36"/>
      <c r="X10" s="36"/>
    </row>
    <row r="11" spans="1:24" ht="16.5">
      <c r="A11" s="37"/>
      <c r="B11" s="104" t="s">
        <v>10</v>
      </c>
      <c r="C11" s="39"/>
      <c r="D11" s="95">
        <v>17313</v>
      </c>
      <c r="E11" s="41">
        <f t="shared" si="0"/>
        <v>18.511034128817037</v>
      </c>
      <c r="F11" s="41">
        <v>213860</v>
      </c>
      <c r="G11" s="41">
        <f t="shared" si="1"/>
        <v>228.65879736549482</v>
      </c>
      <c r="H11" s="41">
        <v>133942</v>
      </c>
      <c r="I11" s="41">
        <f t="shared" si="2"/>
        <v>143.21058934222904</v>
      </c>
      <c r="J11" s="41">
        <v>205259</v>
      </c>
      <c r="K11" s="40">
        <f t="shared" si="3"/>
        <v>219.46262081943377</v>
      </c>
      <c r="L11" s="40">
        <v>73788</v>
      </c>
      <c r="M11" s="40">
        <f t="shared" si="4"/>
        <v>78.89402104182705</v>
      </c>
      <c r="N11" s="41">
        <v>175665</v>
      </c>
      <c r="O11" s="41">
        <f t="shared" si="5"/>
        <v>187.82075955863485</v>
      </c>
      <c r="P11" s="40">
        <v>116532</v>
      </c>
      <c r="Q11" s="41">
        <f t="shared" si="6"/>
        <v>124.5958429561201</v>
      </c>
      <c r="R11" s="41">
        <v>93528</v>
      </c>
      <c r="S11" s="42">
        <v>100</v>
      </c>
      <c r="T11" s="35"/>
      <c r="U11" s="43"/>
      <c r="V11" s="35"/>
      <c r="W11" s="36"/>
      <c r="X11" s="36"/>
    </row>
    <row r="12" spans="1:24" ht="16.5" customHeight="1">
      <c r="A12" s="37"/>
      <c r="B12" s="38" t="s">
        <v>11</v>
      </c>
      <c r="C12" s="39"/>
      <c r="D12" s="95">
        <v>1522920</v>
      </c>
      <c r="E12" s="41">
        <f t="shared" si="0"/>
        <v>52.751518980633314</v>
      </c>
      <c r="F12" s="41">
        <v>1509941</v>
      </c>
      <c r="G12" s="41">
        <f t="shared" si="1"/>
        <v>52.30194712863214</v>
      </c>
      <c r="H12" s="41">
        <v>1913419</v>
      </c>
      <c r="I12" s="41">
        <f t="shared" si="2"/>
        <v>66.2777812993489</v>
      </c>
      <c r="J12" s="41">
        <v>3366939</v>
      </c>
      <c r="K12" s="40">
        <f t="shared" si="3"/>
        <v>116.62539500770532</v>
      </c>
      <c r="L12" s="40">
        <v>3052369</v>
      </c>
      <c r="M12" s="40">
        <f t="shared" si="4"/>
        <v>105.72919210424496</v>
      </c>
      <c r="N12" s="41">
        <v>3096251</v>
      </c>
      <c r="O12" s="41">
        <f t="shared" si="5"/>
        <v>107.24919457049937</v>
      </c>
      <c r="P12" s="40">
        <v>3026816</v>
      </c>
      <c r="Q12" s="41">
        <f t="shared" si="6"/>
        <v>104.84407695406497</v>
      </c>
      <c r="R12" s="41">
        <v>2886969</v>
      </c>
      <c r="S12" s="42">
        <v>100</v>
      </c>
      <c r="T12" s="44"/>
      <c r="U12" s="45"/>
      <c r="V12" s="44"/>
      <c r="W12" s="44"/>
      <c r="X12" s="46"/>
    </row>
    <row r="13" spans="1:24" ht="16.5" customHeight="1">
      <c r="A13" s="37"/>
      <c r="B13" s="47" t="s">
        <v>12</v>
      </c>
      <c r="C13" s="39"/>
      <c r="D13" s="95">
        <v>34541</v>
      </c>
      <c r="E13" s="41">
        <f t="shared" si="0"/>
        <v>116.87815111832978</v>
      </c>
      <c r="F13" s="41">
        <v>34110</v>
      </c>
      <c r="G13" s="41">
        <f t="shared" si="1"/>
        <v>115.41975433966094</v>
      </c>
      <c r="H13" s="41">
        <v>33765</v>
      </c>
      <c r="I13" s="41">
        <f t="shared" si="2"/>
        <v>114.25236016648057</v>
      </c>
      <c r="J13" s="41">
        <v>33408</v>
      </c>
      <c r="K13" s="40">
        <f t="shared" si="3"/>
        <v>113.04436097858085</v>
      </c>
      <c r="L13" s="40">
        <v>33448</v>
      </c>
      <c r="M13" s="40">
        <f t="shared" si="4"/>
        <v>113.17971102764525</v>
      </c>
      <c r="N13" s="41">
        <v>32208</v>
      </c>
      <c r="O13" s="41">
        <f t="shared" si="5"/>
        <v>108.98385950664905</v>
      </c>
      <c r="P13" s="40">
        <v>30899</v>
      </c>
      <c r="Q13" s="41">
        <f t="shared" si="6"/>
        <v>104.55452915101682</v>
      </c>
      <c r="R13" s="41">
        <v>29553</v>
      </c>
      <c r="S13" s="42">
        <v>100</v>
      </c>
      <c r="T13" s="35"/>
      <c r="U13" s="43"/>
      <c r="V13" s="35"/>
      <c r="W13" s="36"/>
      <c r="X13" s="36"/>
    </row>
    <row r="14" spans="1:24" ht="16.5" customHeight="1">
      <c r="A14" s="37"/>
      <c r="B14" s="38" t="s">
        <v>13</v>
      </c>
      <c r="C14" s="39"/>
      <c r="D14" s="95">
        <v>164431</v>
      </c>
      <c r="E14" s="41">
        <f t="shared" si="0"/>
        <v>178.5721267145231</v>
      </c>
      <c r="F14" s="41">
        <v>150309</v>
      </c>
      <c r="G14" s="41">
        <f t="shared" si="1"/>
        <v>163.23562950011404</v>
      </c>
      <c r="H14" s="41">
        <v>75123</v>
      </c>
      <c r="I14" s="41">
        <f t="shared" si="2"/>
        <v>81.58360573842594</v>
      </c>
      <c r="J14" s="41">
        <v>117952</v>
      </c>
      <c r="K14" s="40">
        <f t="shared" si="3"/>
        <v>128.09591555261127</v>
      </c>
      <c r="L14" s="40">
        <v>128222</v>
      </c>
      <c r="M14" s="40">
        <f t="shared" si="4"/>
        <v>139.24913934470737</v>
      </c>
      <c r="N14" s="41">
        <v>160168</v>
      </c>
      <c r="O14" s="41">
        <f t="shared" si="5"/>
        <v>173.94250714045242</v>
      </c>
      <c r="P14" s="40">
        <v>172868</v>
      </c>
      <c r="Q14" s="41">
        <f t="shared" si="6"/>
        <v>187.73471182980202</v>
      </c>
      <c r="R14" s="41">
        <v>92081</v>
      </c>
      <c r="S14" s="42">
        <v>100</v>
      </c>
      <c r="T14" s="35"/>
      <c r="U14" s="35"/>
      <c r="V14" s="35"/>
      <c r="W14" s="36"/>
      <c r="X14" s="36"/>
    </row>
    <row r="15" spans="1:24" ht="16.5" customHeight="1">
      <c r="A15" s="37"/>
      <c r="B15" s="38" t="s">
        <v>82</v>
      </c>
      <c r="C15" s="39"/>
      <c r="D15" s="96" t="s">
        <v>91</v>
      </c>
      <c r="E15" s="69" t="s">
        <v>91</v>
      </c>
      <c r="F15" s="69" t="s">
        <v>94</v>
      </c>
      <c r="G15" s="69" t="s">
        <v>91</v>
      </c>
      <c r="H15" s="69" t="s">
        <v>95</v>
      </c>
      <c r="I15" s="69" t="s">
        <v>91</v>
      </c>
      <c r="J15" s="69" t="s">
        <v>94</v>
      </c>
      <c r="K15" s="103" t="s">
        <v>91</v>
      </c>
      <c r="L15" s="103" t="s">
        <v>94</v>
      </c>
      <c r="M15" s="103" t="s">
        <v>91</v>
      </c>
      <c r="N15" s="69" t="s">
        <v>94</v>
      </c>
      <c r="O15" s="69" t="s">
        <v>91</v>
      </c>
      <c r="P15" s="103" t="s">
        <v>96</v>
      </c>
      <c r="Q15" s="69" t="s">
        <v>91</v>
      </c>
      <c r="R15" s="41">
        <v>28663</v>
      </c>
      <c r="S15" s="42">
        <v>100</v>
      </c>
      <c r="T15" s="35"/>
      <c r="U15" s="35"/>
      <c r="V15" s="35"/>
      <c r="W15" s="36"/>
      <c r="X15" s="36"/>
    </row>
    <row r="16" spans="1:24" ht="16.5" customHeight="1">
      <c r="A16" s="48" t="s">
        <v>69</v>
      </c>
      <c r="B16" s="38" t="s">
        <v>14</v>
      </c>
      <c r="C16" s="39"/>
      <c r="D16" s="95">
        <v>231773</v>
      </c>
      <c r="E16" s="41">
        <f aca="true" t="shared" si="7" ref="E16:E30">D16/R16*100</f>
        <v>106.00522312628348</v>
      </c>
      <c r="F16" s="41">
        <v>220223</v>
      </c>
      <c r="G16" s="41">
        <f aca="true" t="shared" si="8" ref="G16:G30">F16/R16*100</f>
        <v>100.72263918808287</v>
      </c>
      <c r="H16" s="41">
        <v>217932</v>
      </c>
      <c r="I16" s="41">
        <f aca="true" t="shared" si="9" ref="I16:I30">H16/R16*100</f>
        <v>99.67481236536273</v>
      </c>
      <c r="J16" s="41">
        <v>217779</v>
      </c>
      <c r="K16" s="40">
        <f t="shared" si="3"/>
        <v>99.6048352794281</v>
      </c>
      <c r="L16" s="40">
        <v>217650</v>
      </c>
      <c r="M16" s="40">
        <f t="shared" si="4"/>
        <v>99.54583499128717</v>
      </c>
      <c r="N16" s="41">
        <v>217584</v>
      </c>
      <c r="O16" s="41">
        <f t="shared" si="5"/>
        <v>99.5156487973546</v>
      </c>
      <c r="P16" s="40">
        <v>217584</v>
      </c>
      <c r="Q16" s="41">
        <f t="shared" si="6"/>
        <v>99.5156487973546</v>
      </c>
      <c r="R16" s="41">
        <v>218643</v>
      </c>
      <c r="S16" s="42">
        <v>100</v>
      </c>
      <c r="T16" s="49"/>
      <c r="U16" s="50"/>
      <c r="V16" s="49"/>
      <c r="W16" s="50"/>
      <c r="X16" s="49"/>
    </row>
    <row r="17" spans="1:19" ht="16.5" customHeight="1">
      <c r="A17" s="37"/>
      <c r="B17" s="38" t="s">
        <v>15</v>
      </c>
      <c r="C17" s="39"/>
      <c r="D17" s="95">
        <v>203514</v>
      </c>
      <c r="E17" s="41">
        <f t="shared" si="7"/>
        <v>94.99878633978751</v>
      </c>
      <c r="F17" s="41">
        <v>188922</v>
      </c>
      <c r="G17" s="41">
        <f t="shared" si="8"/>
        <v>88.18735179341635</v>
      </c>
      <c r="H17" s="41">
        <v>212234</v>
      </c>
      <c r="I17" s="41">
        <f t="shared" si="9"/>
        <v>99.06921597550273</v>
      </c>
      <c r="J17" s="41">
        <v>156537</v>
      </c>
      <c r="K17" s="40">
        <f t="shared" si="3"/>
        <v>73.07028026215062</v>
      </c>
      <c r="L17" s="40">
        <v>148035</v>
      </c>
      <c r="M17" s="40">
        <f t="shared" si="4"/>
        <v>69.10161136732826</v>
      </c>
      <c r="N17" s="41">
        <v>157972</v>
      </c>
      <c r="O17" s="41">
        <f t="shared" si="5"/>
        <v>73.74012734096384</v>
      </c>
      <c r="P17" s="40">
        <v>176120</v>
      </c>
      <c r="Q17" s="41">
        <f t="shared" si="6"/>
        <v>82.21147562410142</v>
      </c>
      <c r="R17" s="41">
        <v>214228</v>
      </c>
      <c r="S17" s="42">
        <v>100</v>
      </c>
    </row>
    <row r="18" spans="1:24" ht="16.5" customHeight="1">
      <c r="A18" s="37"/>
      <c r="B18" s="38" t="s">
        <v>16</v>
      </c>
      <c r="C18" s="39"/>
      <c r="D18" s="95">
        <v>8998790</v>
      </c>
      <c r="E18" s="41">
        <f t="shared" si="7"/>
        <v>117.65669566422541</v>
      </c>
      <c r="F18" s="41">
        <v>8669044</v>
      </c>
      <c r="G18" s="41">
        <f t="shared" si="8"/>
        <v>113.34535772118019</v>
      </c>
      <c r="H18" s="41">
        <v>8281684</v>
      </c>
      <c r="I18" s="41">
        <f t="shared" si="9"/>
        <v>108.28073262908511</v>
      </c>
      <c r="J18" s="41">
        <v>8142259</v>
      </c>
      <c r="K18" s="40">
        <f t="shared" si="3"/>
        <v>106.45778923414152</v>
      </c>
      <c r="L18" s="40">
        <v>7623751</v>
      </c>
      <c r="M18" s="40">
        <f t="shared" si="4"/>
        <v>99.67844023772463</v>
      </c>
      <c r="N18" s="41">
        <v>7211292</v>
      </c>
      <c r="O18" s="41">
        <f t="shared" si="5"/>
        <v>94.28565264772966</v>
      </c>
      <c r="P18" s="40">
        <v>7456715</v>
      </c>
      <c r="Q18" s="41">
        <f t="shared" si="6"/>
        <v>97.49449063817075</v>
      </c>
      <c r="R18" s="41">
        <v>7648345</v>
      </c>
      <c r="S18" s="42">
        <v>100</v>
      </c>
      <c r="T18" s="15"/>
      <c r="U18" s="15"/>
      <c r="V18" s="15"/>
      <c r="W18" s="15"/>
      <c r="X18" s="15"/>
    </row>
    <row r="19" spans="1:24" ht="16.5" customHeight="1">
      <c r="A19" s="48" t="s">
        <v>70</v>
      </c>
      <c r="B19" s="38" t="s">
        <v>17</v>
      </c>
      <c r="C19" s="39"/>
      <c r="D19" s="95">
        <v>28095</v>
      </c>
      <c r="E19" s="41">
        <f t="shared" si="7"/>
        <v>131.88283340374596</v>
      </c>
      <c r="F19" s="41">
        <v>27605</v>
      </c>
      <c r="G19" s="41">
        <f t="shared" si="8"/>
        <v>129.58268788433554</v>
      </c>
      <c r="H19" s="41">
        <v>25227</v>
      </c>
      <c r="I19" s="41">
        <f t="shared" si="9"/>
        <v>118.41994085340093</v>
      </c>
      <c r="J19" s="41">
        <v>27513</v>
      </c>
      <c r="K19" s="40">
        <f t="shared" si="3"/>
        <v>129.1508238276299</v>
      </c>
      <c r="L19" s="40">
        <v>26262</v>
      </c>
      <c r="M19" s="40">
        <f t="shared" si="4"/>
        <v>123.27841149133924</v>
      </c>
      <c r="N19" s="41">
        <v>24256</v>
      </c>
      <c r="O19" s="41">
        <f t="shared" si="5"/>
        <v>113.86189738534478</v>
      </c>
      <c r="P19" s="40">
        <v>22130</v>
      </c>
      <c r="Q19" s="41">
        <f t="shared" si="6"/>
        <v>103.88208233582124</v>
      </c>
      <c r="R19" s="41">
        <v>21303</v>
      </c>
      <c r="S19" s="42">
        <v>100</v>
      </c>
      <c r="T19" s="51"/>
      <c r="U19" s="23"/>
      <c r="V19" s="51"/>
      <c r="W19" s="23"/>
      <c r="X19" s="51"/>
    </row>
    <row r="20" spans="1:28" ht="16.5" customHeight="1">
      <c r="A20" s="37"/>
      <c r="B20" s="38" t="s">
        <v>18</v>
      </c>
      <c r="C20" s="39"/>
      <c r="D20" s="95">
        <v>784968</v>
      </c>
      <c r="E20" s="41">
        <f t="shared" si="7"/>
        <v>233.07688881630716</v>
      </c>
      <c r="F20" s="41">
        <v>822904</v>
      </c>
      <c r="G20" s="41">
        <f t="shared" si="8"/>
        <v>244.34104844336892</v>
      </c>
      <c r="H20" s="41">
        <v>826091</v>
      </c>
      <c r="I20" s="41">
        <f t="shared" si="9"/>
        <v>245.2873494959692</v>
      </c>
      <c r="J20" s="41">
        <v>722837</v>
      </c>
      <c r="K20" s="40">
        <f t="shared" si="3"/>
        <v>214.62862063334174</v>
      </c>
      <c r="L20" s="40">
        <v>593613</v>
      </c>
      <c r="M20" s="40">
        <f t="shared" si="4"/>
        <v>176.258740739641</v>
      </c>
      <c r="N20" s="41">
        <v>438054</v>
      </c>
      <c r="O20" s="41">
        <f t="shared" si="5"/>
        <v>130.0693320664519</v>
      </c>
      <c r="P20" s="40">
        <v>422074</v>
      </c>
      <c r="Q20" s="41">
        <f t="shared" si="6"/>
        <v>125.3244651632347</v>
      </c>
      <c r="R20" s="41">
        <v>336785</v>
      </c>
      <c r="S20" s="42">
        <v>100</v>
      </c>
      <c r="T20" s="18"/>
      <c r="U20" s="15"/>
      <c r="V20" s="18"/>
      <c r="W20" s="15"/>
      <c r="X20" s="18"/>
      <c r="Z20" s="52"/>
      <c r="AB20" s="52"/>
    </row>
    <row r="21" spans="1:24" ht="16.5" customHeight="1">
      <c r="A21" s="37"/>
      <c r="B21" s="38" t="s">
        <v>19</v>
      </c>
      <c r="C21" s="39"/>
      <c r="D21" s="95">
        <v>952347</v>
      </c>
      <c r="E21" s="41">
        <f t="shared" si="7"/>
        <v>83.26247236159816</v>
      </c>
      <c r="F21" s="41">
        <v>962140</v>
      </c>
      <c r="G21" s="41">
        <f t="shared" si="8"/>
        <v>84.11866174617872</v>
      </c>
      <c r="H21" s="41">
        <v>891852</v>
      </c>
      <c r="I21" s="41">
        <f t="shared" si="9"/>
        <v>77.97347237995818</v>
      </c>
      <c r="J21" s="41">
        <v>1121028</v>
      </c>
      <c r="K21" s="40">
        <f t="shared" si="3"/>
        <v>98.0100350676567</v>
      </c>
      <c r="L21" s="40">
        <v>1180251</v>
      </c>
      <c r="M21" s="40">
        <f t="shared" si="4"/>
        <v>103.18782572659816</v>
      </c>
      <c r="N21" s="41">
        <v>1179368</v>
      </c>
      <c r="O21" s="41">
        <f t="shared" si="5"/>
        <v>103.11062617318404</v>
      </c>
      <c r="P21" s="40">
        <v>1160123</v>
      </c>
      <c r="Q21" s="41">
        <f t="shared" si="6"/>
        <v>101.42806059509229</v>
      </c>
      <c r="R21" s="41">
        <v>1143789</v>
      </c>
      <c r="S21" s="42">
        <v>100</v>
      </c>
      <c r="T21" s="53"/>
      <c r="U21" s="43"/>
      <c r="V21" s="53"/>
      <c r="W21" s="43"/>
      <c r="X21" s="53"/>
    </row>
    <row r="22" spans="1:24" ht="16.5" customHeight="1">
      <c r="A22" s="37"/>
      <c r="B22" s="38" t="s">
        <v>20</v>
      </c>
      <c r="C22" s="39"/>
      <c r="D22" s="95">
        <v>11295368</v>
      </c>
      <c r="E22" s="41">
        <f t="shared" si="7"/>
        <v>79.75289904169722</v>
      </c>
      <c r="F22" s="41">
        <v>11888741</v>
      </c>
      <c r="G22" s="41">
        <f t="shared" si="8"/>
        <v>83.94251171859885</v>
      </c>
      <c r="H22" s="41">
        <v>11824127</v>
      </c>
      <c r="I22" s="41">
        <f t="shared" si="9"/>
        <v>83.48629339807312</v>
      </c>
      <c r="J22" s="41">
        <v>12062811</v>
      </c>
      <c r="K22" s="40">
        <f t="shared" si="3"/>
        <v>85.17156305505715</v>
      </c>
      <c r="L22" s="40">
        <v>12703324</v>
      </c>
      <c r="M22" s="40">
        <f t="shared" si="4"/>
        <v>89.69401585375256</v>
      </c>
      <c r="N22" s="41">
        <v>14169837</v>
      </c>
      <c r="O22" s="41">
        <f t="shared" si="5"/>
        <v>100.04858449041288</v>
      </c>
      <c r="P22" s="40">
        <v>13633242</v>
      </c>
      <c r="Q22" s="41">
        <f t="shared" si="6"/>
        <v>96.25986270097853</v>
      </c>
      <c r="R22" s="41">
        <v>14162956</v>
      </c>
      <c r="S22" s="42">
        <v>100</v>
      </c>
      <c r="T22" s="53"/>
      <c r="U22" s="43"/>
      <c r="V22" s="53"/>
      <c r="W22" s="43"/>
      <c r="X22" s="53"/>
    </row>
    <row r="23" spans="1:24" ht="16.5" customHeight="1">
      <c r="A23" s="37"/>
      <c r="B23" s="38" t="s">
        <v>21</v>
      </c>
      <c r="C23" s="39"/>
      <c r="D23" s="95">
        <v>3797739</v>
      </c>
      <c r="E23" s="41">
        <f t="shared" si="7"/>
        <v>74.0312987947157</v>
      </c>
      <c r="F23" s="41">
        <v>3938755</v>
      </c>
      <c r="G23" s="41">
        <f t="shared" si="8"/>
        <v>76.78019692353277</v>
      </c>
      <c r="H23" s="41">
        <v>4508515</v>
      </c>
      <c r="I23" s="41">
        <f t="shared" si="9"/>
        <v>87.8868245251866</v>
      </c>
      <c r="J23" s="41">
        <v>4333727</v>
      </c>
      <c r="K23" s="40">
        <f t="shared" si="3"/>
        <v>84.47959125988565</v>
      </c>
      <c r="L23" s="40">
        <v>4446119</v>
      </c>
      <c r="M23" s="40">
        <f t="shared" si="4"/>
        <v>86.67050688998442</v>
      </c>
      <c r="N23" s="41">
        <v>4380350</v>
      </c>
      <c r="O23" s="41">
        <f t="shared" si="5"/>
        <v>85.38843761391526</v>
      </c>
      <c r="P23" s="40">
        <v>4602026</v>
      </c>
      <c r="Q23" s="41">
        <f t="shared" si="6"/>
        <v>89.70968301588137</v>
      </c>
      <c r="R23" s="41">
        <v>5129910</v>
      </c>
      <c r="S23" s="42">
        <v>100</v>
      </c>
      <c r="T23" s="53"/>
      <c r="U23" s="43"/>
      <c r="V23" s="53"/>
      <c r="W23" s="43"/>
      <c r="X23" s="53"/>
    </row>
    <row r="24" spans="1:24" ht="16.5" customHeight="1">
      <c r="A24" s="37"/>
      <c r="B24" s="38" t="s">
        <v>22</v>
      </c>
      <c r="C24" s="39"/>
      <c r="D24" s="95">
        <v>621357</v>
      </c>
      <c r="E24" s="41">
        <f t="shared" si="7"/>
        <v>115.85413376540805</v>
      </c>
      <c r="F24" s="41">
        <v>431533</v>
      </c>
      <c r="G24" s="41">
        <f t="shared" si="8"/>
        <v>80.4608009665745</v>
      </c>
      <c r="H24" s="41">
        <v>70325</v>
      </c>
      <c r="I24" s="41">
        <f t="shared" si="9"/>
        <v>13.112336317209463</v>
      </c>
      <c r="J24" s="41">
        <v>87920</v>
      </c>
      <c r="K24" s="40">
        <f t="shared" si="3"/>
        <v>16.392984130949962</v>
      </c>
      <c r="L24" s="40">
        <v>298169</v>
      </c>
      <c r="M24" s="40">
        <f t="shared" si="4"/>
        <v>55.59462790424499</v>
      </c>
      <c r="N24" s="41">
        <v>567904</v>
      </c>
      <c r="O24" s="41">
        <f t="shared" si="5"/>
        <v>105.88763944384677</v>
      </c>
      <c r="P24" s="40">
        <v>39657</v>
      </c>
      <c r="Q24" s="41">
        <f t="shared" si="6"/>
        <v>7.394183026399939</v>
      </c>
      <c r="R24" s="41">
        <v>536327</v>
      </c>
      <c r="S24" s="42">
        <v>100</v>
      </c>
      <c r="T24" s="53"/>
      <c r="U24" s="43"/>
      <c r="V24" s="53"/>
      <c r="W24" s="43"/>
      <c r="X24" s="53"/>
    </row>
    <row r="25" spans="1:29" ht="16.5" customHeight="1">
      <c r="A25" s="37"/>
      <c r="B25" s="38" t="s">
        <v>23</v>
      </c>
      <c r="C25" s="39"/>
      <c r="D25" s="95">
        <v>18631</v>
      </c>
      <c r="E25" s="41">
        <f t="shared" si="7"/>
        <v>9.50037734309666</v>
      </c>
      <c r="F25" s="41">
        <v>51781</v>
      </c>
      <c r="G25" s="41">
        <f t="shared" si="8"/>
        <v>26.404328227303324</v>
      </c>
      <c r="H25" s="41">
        <v>24253</v>
      </c>
      <c r="I25" s="41">
        <f t="shared" si="9"/>
        <v>12.367165031513249</v>
      </c>
      <c r="J25" s="41">
        <v>99223</v>
      </c>
      <c r="K25" s="40">
        <f t="shared" si="3"/>
        <v>50.596100108103705</v>
      </c>
      <c r="L25" s="40">
        <v>313492</v>
      </c>
      <c r="M25" s="40">
        <f t="shared" si="4"/>
        <v>159.85681359251026</v>
      </c>
      <c r="N25" s="41">
        <v>1722114</v>
      </c>
      <c r="O25" s="41">
        <f t="shared" si="5"/>
        <v>878.1457156260835</v>
      </c>
      <c r="P25" s="40">
        <v>1711473</v>
      </c>
      <c r="Q25" s="41">
        <f t="shared" si="6"/>
        <v>872.7196238807188</v>
      </c>
      <c r="R25" s="41">
        <v>196108</v>
      </c>
      <c r="S25" s="42">
        <v>100</v>
      </c>
      <c r="T25" s="53"/>
      <c r="U25" s="43"/>
      <c r="V25" s="53"/>
      <c r="W25" s="43"/>
      <c r="X25" s="53"/>
      <c r="AA25" s="54"/>
      <c r="AC25" s="54"/>
    </row>
    <row r="26" spans="1:28" ht="16.5" customHeight="1">
      <c r="A26" s="37"/>
      <c r="B26" s="38" t="s">
        <v>24</v>
      </c>
      <c r="C26" s="39"/>
      <c r="D26" s="95">
        <v>33554</v>
      </c>
      <c r="E26" s="41">
        <f t="shared" si="7"/>
        <v>4.121110589807393</v>
      </c>
      <c r="F26" s="41">
        <v>129164</v>
      </c>
      <c r="G26" s="41">
        <f t="shared" si="8"/>
        <v>15.86395446807779</v>
      </c>
      <c r="H26" s="41">
        <v>1367482</v>
      </c>
      <c r="I26" s="41">
        <f t="shared" si="9"/>
        <v>167.95447790340924</v>
      </c>
      <c r="J26" s="41">
        <v>83140</v>
      </c>
      <c r="K26" s="40">
        <f t="shared" si="3"/>
        <v>10.211275390015697</v>
      </c>
      <c r="L26" s="40">
        <v>1562068</v>
      </c>
      <c r="M26" s="40">
        <f t="shared" si="4"/>
        <v>191.85357861355592</v>
      </c>
      <c r="N26" s="41">
        <v>1056516</v>
      </c>
      <c r="O26" s="41">
        <f t="shared" si="5"/>
        <v>129.76155677120306</v>
      </c>
      <c r="P26" s="40">
        <v>798953</v>
      </c>
      <c r="Q26" s="41">
        <f t="shared" si="6"/>
        <v>98.12760532450338</v>
      </c>
      <c r="R26" s="41">
        <v>814198</v>
      </c>
      <c r="S26" s="42">
        <v>100</v>
      </c>
      <c r="T26" s="43"/>
      <c r="U26" s="53"/>
      <c r="V26" s="43"/>
      <c r="W26" s="53"/>
      <c r="Z26" s="54"/>
      <c r="AB26" s="54"/>
    </row>
    <row r="27" spans="1:23" ht="16.5" customHeight="1">
      <c r="A27" s="37"/>
      <c r="B27" s="38" t="s">
        <v>25</v>
      </c>
      <c r="C27" s="39"/>
      <c r="D27" s="95">
        <v>1231678</v>
      </c>
      <c r="E27" s="41">
        <f t="shared" si="7"/>
        <v>125.93278012032178</v>
      </c>
      <c r="F27" s="41">
        <v>2426151</v>
      </c>
      <c r="G27" s="41">
        <f t="shared" si="8"/>
        <v>248.06153915365772</v>
      </c>
      <c r="H27" s="41">
        <v>809738</v>
      </c>
      <c r="I27" s="41">
        <f t="shared" si="9"/>
        <v>82.79157174932826</v>
      </c>
      <c r="J27" s="41">
        <v>685238</v>
      </c>
      <c r="K27" s="40">
        <f t="shared" si="3"/>
        <v>70.06208309646601</v>
      </c>
      <c r="L27" s="40">
        <v>831058</v>
      </c>
      <c r="M27" s="40">
        <f t="shared" si="4"/>
        <v>84.97143277807542</v>
      </c>
      <c r="N27" s="41">
        <v>594778</v>
      </c>
      <c r="O27" s="41">
        <f t="shared" si="5"/>
        <v>60.81301045760722</v>
      </c>
      <c r="P27" s="40">
        <v>624395</v>
      </c>
      <c r="Q27" s="41">
        <f t="shared" si="6"/>
        <v>63.841197328545555</v>
      </c>
      <c r="R27" s="41">
        <v>978044</v>
      </c>
      <c r="S27" s="42">
        <v>100</v>
      </c>
      <c r="T27" s="43"/>
      <c r="U27" s="53"/>
      <c r="V27" s="43"/>
      <c r="W27" s="53"/>
    </row>
    <row r="28" spans="1:23" ht="16.5" customHeight="1">
      <c r="A28" s="37"/>
      <c r="B28" s="38" t="s">
        <v>26</v>
      </c>
      <c r="C28" s="39"/>
      <c r="D28" s="95">
        <v>7966300</v>
      </c>
      <c r="E28" s="41">
        <f t="shared" si="7"/>
        <v>185.02183203270158</v>
      </c>
      <c r="F28" s="41">
        <v>6053400</v>
      </c>
      <c r="G28" s="41">
        <f t="shared" si="8"/>
        <v>140.59364548494983</v>
      </c>
      <c r="H28" s="41">
        <v>5613700</v>
      </c>
      <c r="I28" s="41">
        <f t="shared" si="9"/>
        <v>130.38136380527686</v>
      </c>
      <c r="J28" s="41">
        <v>3204800</v>
      </c>
      <c r="K28" s="40">
        <f t="shared" si="3"/>
        <v>74.43329617242661</v>
      </c>
      <c r="L28" s="40">
        <v>4573100</v>
      </c>
      <c r="M28" s="40">
        <f t="shared" si="4"/>
        <v>106.21283909327389</v>
      </c>
      <c r="N28" s="41">
        <v>4844000</v>
      </c>
      <c r="O28" s="41">
        <f t="shared" si="5"/>
        <v>112.50464511334077</v>
      </c>
      <c r="P28" s="40">
        <v>4871100</v>
      </c>
      <c r="Q28" s="41">
        <f t="shared" si="6"/>
        <v>113.1340579710145</v>
      </c>
      <c r="R28" s="41">
        <v>4305600</v>
      </c>
      <c r="S28" s="42">
        <v>100</v>
      </c>
      <c r="T28" s="43"/>
      <c r="U28" s="53"/>
      <c r="V28" s="43"/>
      <c r="W28" s="53"/>
    </row>
    <row r="29" spans="1:24" ht="16.5" customHeight="1">
      <c r="A29" s="37"/>
      <c r="B29" s="38" t="s">
        <v>27</v>
      </c>
      <c r="C29" s="39"/>
      <c r="D29" s="95">
        <v>434765</v>
      </c>
      <c r="E29" s="41">
        <f t="shared" si="7"/>
        <v>126.01117033455935</v>
      </c>
      <c r="F29" s="41">
        <v>337237</v>
      </c>
      <c r="G29" s="41">
        <f t="shared" si="8"/>
        <v>97.74390544343677</v>
      </c>
      <c r="H29" s="41">
        <v>118400</v>
      </c>
      <c r="I29" s="41">
        <f t="shared" si="9"/>
        <v>34.31675173395243</v>
      </c>
      <c r="J29" s="41">
        <v>135773</v>
      </c>
      <c r="K29" s="40">
        <f t="shared" si="3"/>
        <v>39.35209740856354</v>
      </c>
      <c r="L29" s="40">
        <v>505217</v>
      </c>
      <c r="M29" s="40">
        <f t="shared" si="4"/>
        <v>146.43079696598178</v>
      </c>
      <c r="N29" s="41">
        <v>368354</v>
      </c>
      <c r="O29" s="41">
        <f t="shared" si="5"/>
        <v>106.76277675851615</v>
      </c>
      <c r="P29" s="40">
        <v>195045</v>
      </c>
      <c r="Q29" s="41">
        <f t="shared" si="6"/>
        <v>56.53134157051309</v>
      </c>
      <c r="R29" s="41">
        <v>345021</v>
      </c>
      <c r="S29" s="42">
        <v>100</v>
      </c>
      <c r="T29" s="53"/>
      <c r="U29" s="43"/>
      <c r="V29" s="53"/>
      <c r="W29" s="43"/>
      <c r="X29" s="53"/>
    </row>
    <row r="30" spans="1:24" ht="16.5" customHeight="1">
      <c r="A30" s="55"/>
      <c r="B30" s="56" t="s">
        <v>28</v>
      </c>
      <c r="C30" s="26"/>
      <c r="D30" s="88">
        <v>60483440</v>
      </c>
      <c r="E30" s="57">
        <f t="shared" si="7"/>
        <v>94.8090201450969</v>
      </c>
      <c r="F30" s="57">
        <v>60457999</v>
      </c>
      <c r="G30" s="57">
        <f t="shared" si="8"/>
        <v>94.76914086108937</v>
      </c>
      <c r="H30" s="57">
        <v>60102683</v>
      </c>
      <c r="I30" s="57">
        <f t="shared" si="9"/>
        <v>94.21217581740345</v>
      </c>
      <c r="J30" s="57">
        <v>58412492</v>
      </c>
      <c r="K30" s="57">
        <f t="shared" si="3"/>
        <v>91.562767110358</v>
      </c>
      <c r="L30" s="57">
        <v>61990938</v>
      </c>
      <c r="M30" s="57">
        <f t="shared" si="4"/>
        <v>97.17205386557795</v>
      </c>
      <c r="N30" s="57">
        <f>SUM(N7:N29)</f>
        <v>64504186</v>
      </c>
      <c r="O30" s="57">
        <f t="shared" si="5"/>
        <v>101.11162112996676</v>
      </c>
      <c r="P30" s="57">
        <f>SUM(P7:P29)</f>
        <v>63472168</v>
      </c>
      <c r="Q30" s="57">
        <f t="shared" si="6"/>
        <v>99.49391196276162</v>
      </c>
      <c r="R30" s="57">
        <f>SUM(R7:R29)</f>
        <v>63795027</v>
      </c>
      <c r="S30" s="58">
        <v>100</v>
      </c>
      <c r="T30" s="53"/>
      <c r="U30" s="43"/>
      <c r="V30" s="53"/>
      <c r="W30" s="43"/>
      <c r="X30" s="53"/>
    </row>
    <row r="31" spans="1:24" ht="16.5" customHeight="1">
      <c r="A31" s="14" t="s">
        <v>71</v>
      </c>
      <c r="C31" s="14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53"/>
      <c r="Q31" s="43"/>
      <c r="R31" s="53"/>
      <c r="S31" s="43"/>
      <c r="T31" s="53"/>
      <c r="U31" s="43"/>
      <c r="V31" s="53"/>
      <c r="W31" s="43"/>
      <c r="X31" s="53"/>
    </row>
    <row r="32" spans="1:24" ht="16.5" customHeight="1">
      <c r="A32" s="60" t="s">
        <v>72</v>
      </c>
      <c r="C32" s="14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61"/>
      <c r="Q32" s="43"/>
      <c r="R32" s="61"/>
      <c r="S32" s="43"/>
      <c r="T32" s="61"/>
      <c r="U32" s="43"/>
      <c r="V32" s="61"/>
      <c r="W32" s="43"/>
      <c r="X32" s="61"/>
    </row>
    <row r="33" spans="1:24" ht="16.5" customHeight="1">
      <c r="A33" s="60" t="s">
        <v>44</v>
      </c>
      <c r="B33" s="60"/>
      <c r="D33" s="32"/>
      <c r="L33" s="32"/>
      <c r="M33" s="32"/>
      <c r="N33" s="32"/>
      <c r="O33" s="32"/>
      <c r="Q33" s="15"/>
      <c r="S33" s="15"/>
      <c r="T33" s="53"/>
      <c r="U33" s="15"/>
      <c r="V33" s="53"/>
      <c r="W33" s="15"/>
      <c r="X33" s="53"/>
    </row>
    <row r="34" spans="1:24" ht="9.75" customHeight="1">
      <c r="A34" s="13"/>
      <c r="B34" s="62"/>
      <c r="C34" s="13"/>
      <c r="D34" s="32"/>
      <c r="E34" s="32"/>
      <c r="F34" s="32"/>
      <c r="G34" s="32"/>
      <c r="H34" s="33"/>
      <c r="I34" s="32"/>
      <c r="J34" s="32"/>
      <c r="K34" s="32"/>
      <c r="L34" s="32"/>
      <c r="M34" s="32"/>
      <c r="N34" s="32"/>
      <c r="O34" s="32"/>
      <c r="Q34" s="15"/>
      <c r="S34" s="15"/>
      <c r="T34" s="53"/>
      <c r="U34" s="15"/>
      <c r="V34" s="53"/>
      <c r="W34" s="15"/>
      <c r="X34" s="53"/>
    </row>
    <row r="35" spans="1:19" s="64" customFormat="1" ht="21.75" customHeight="1">
      <c r="A35" s="16" t="s">
        <v>46</v>
      </c>
      <c r="B35" s="63"/>
      <c r="C35" s="63"/>
      <c r="D35" s="63"/>
      <c r="E35" s="33"/>
      <c r="F35" s="33"/>
      <c r="G35" s="33"/>
      <c r="H35" s="33"/>
      <c r="I35" s="33"/>
      <c r="J35" s="33"/>
      <c r="K35" s="33"/>
      <c r="L35" s="139" t="s">
        <v>87</v>
      </c>
      <c r="M35" s="139"/>
      <c r="N35" s="139"/>
      <c r="O35" s="139"/>
      <c r="P35" s="139"/>
      <c r="Q35" s="139"/>
      <c r="R35" s="141"/>
      <c r="S35" s="141"/>
    </row>
    <row r="36" spans="1:24" ht="19.5" customHeight="1">
      <c r="A36" s="29"/>
      <c r="B36" s="20" t="s">
        <v>1</v>
      </c>
      <c r="C36" s="65"/>
      <c r="D36" s="136" t="s">
        <v>77</v>
      </c>
      <c r="E36" s="137"/>
      <c r="F36" s="136" t="s">
        <v>78</v>
      </c>
      <c r="G36" s="137"/>
      <c r="H36" s="136" t="s">
        <v>79</v>
      </c>
      <c r="I36" s="137"/>
      <c r="J36" s="136" t="s">
        <v>74</v>
      </c>
      <c r="K36" s="137"/>
      <c r="L36" s="136" t="s">
        <v>76</v>
      </c>
      <c r="M36" s="137"/>
      <c r="N36" s="136" t="s">
        <v>80</v>
      </c>
      <c r="O36" s="138"/>
      <c r="P36" s="142" t="s">
        <v>81</v>
      </c>
      <c r="Q36" s="142"/>
      <c r="R36" s="136" t="s">
        <v>86</v>
      </c>
      <c r="S36" s="137"/>
      <c r="T36" s="53"/>
      <c r="U36" s="43"/>
      <c r="V36" s="53"/>
      <c r="W36" s="43"/>
      <c r="X36" s="53"/>
    </row>
    <row r="37" spans="1:24" ht="19.5" customHeight="1">
      <c r="A37" s="55"/>
      <c r="B37" s="25" t="s">
        <v>29</v>
      </c>
      <c r="C37" s="66"/>
      <c r="D37" s="27" t="s">
        <v>2</v>
      </c>
      <c r="E37" s="27" t="s">
        <v>3</v>
      </c>
      <c r="F37" s="27" t="s">
        <v>2</v>
      </c>
      <c r="G37" s="27" t="s">
        <v>3</v>
      </c>
      <c r="H37" s="27" t="s">
        <v>2</v>
      </c>
      <c r="I37" s="27" t="s">
        <v>3</v>
      </c>
      <c r="J37" s="27" t="s">
        <v>2</v>
      </c>
      <c r="K37" s="27" t="s">
        <v>3</v>
      </c>
      <c r="L37" s="27" t="s">
        <v>2</v>
      </c>
      <c r="M37" s="27" t="s">
        <v>3</v>
      </c>
      <c r="N37" s="27" t="s">
        <v>2</v>
      </c>
      <c r="O37" s="90" t="s">
        <v>3</v>
      </c>
      <c r="P37" s="27" t="s">
        <v>2</v>
      </c>
      <c r="Q37" s="27" t="s">
        <v>3</v>
      </c>
      <c r="R37" s="27" t="s">
        <v>2</v>
      </c>
      <c r="S37" s="27" t="s">
        <v>3</v>
      </c>
      <c r="T37" s="53"/>
      <c r="U37" s="43"/>
      <c r="V37" s="53"/>
      <c r="W37" s="43"/>
      <c r="X37" s="53"/>
    </row>
    <row r="38" spans="1:24" ht="16.5" customHeight="1">
      <c r="A38" s="37"/>
      <c r="B38" s="30"/>
      <c r="C38" s="65"/>
      <c r="D38" s="48" t="s">
        <v>4</v>
      </c>
      <c r="E38" s="33"/>
      <c r="F38" s="87" t="s">
        <v>4</v>
      </c>
      <c r="G38" s="33"/>
      <c r="H38" s="87" t="s">
        <v>4</v>
      </c>
      <c r="I38" s="33"/>
      <c r="J38" s="93" t="s">
        <v>4</v>
      </c>
      <c r="K38" s="33"/>
      <c r="L38" s="31" t="s">
        <v>4</v>
      </c>
      <c r="M38" s="32"/>
      <c r="N38" s="87" t="s">
        <v>4</v>
      </c>
      <c r="O38" s="94"/>
      <c r="P38" s="87" t="s">
        <v>4</v>
      </c>
      <c r="Q38" s="33"/>
      <c r="R38" s="93" t="s">
        <v>4</v>
      </c>
      <c r="S38" s="67"/>
      <c r="T38" s="53"/>
      <c r="U38" s="43"/>
      <c r="V38" s="53"/>
      <c r="W38" s="43"/>
      <c r="X38" s="53"/>
    </row>
    <row r="39" spans="1:24" ht="16.5" customHeight="1">
      <c r="A39" s="37"/>
      <c r="B39" s="38" t="s">
        <v>30</v>
      </c>
      <c r="C39" s="68"/>
      <c r="D39" s="95">
        <v>405089</v>
      </c>
      <c r="E39" s="41">
        <f aca="true" t="shared" si="10" ref="E39:E50">D39/R39*100</f>
        <v>100.90118588889358</v>
      </c>
      <c r="F39" s="41">
        <v>407658</v>
      </c>
      <c r="G39" s="41">
        <f aca="true" t="shared" si="11" ref="G39:G50">F39/R39*100</f>
        <v>101.54108266848665</v>
      </c>
      <c r="H39" s="41">
        <v>424219</v>
      </c>
      <c r="I39" s="41">
        <f aca="true" t="shared" si="12" ref="I39:I47">H39/R39*100</f>
        <v>105.66616268671957</v>
      </c>
      <c r="J39" s="41">
        <v>421735</v>
      </c>
      <c r="K39" s="41">
        <f aca="true" t="shared" si="13" ref="K39:K52">J39/R39*100</f>
        <v>105.0474380465837</v>
      </c>
      <c r="L39" s="40">
        <v>389066</v>
      </c>
      <c r="M39" s="40">
        <f aca="true" t="shared" si="14" ref="M39:M52">L39/R39*100</f>
        <v>96.9101130592247</v>
      </c>
      <c r="N39" s="41">
        <v>401956</v>
      </c>
      <c r="O39" s="41">
        <f aca="true" t="shared" si="15" ref="O39:O52">N39/R39*100</f>
        <v>100.12080573690254</v>
      </c>
      <c r="P39" s="41">
        <v>398010</v>
      </c>
      <c r="Q39" s="41">
        <f>P39/R39*100</f>
        <v>99.13792029810372</v>
      </c>
      <c r="R39" s="41">
        <v>401471</v>
      </c>
      <c r="S39" s="42">
        <v>100</v>
      </c>
      <c r="T39" s="61"/>
      <c r="U39" s="43"/>
      <c r="V39" s="61"/>
      <c r="W39" s="43"/>
      <c r="X39" s="61"/>
    </row>
    <row r="40" spans="1:24" ht="16.5" customHeight="1">
      <c r="A40" s="37"/>
      <c r="B40" s="38" t="s">
        <v>31</v>
      </c>
      <c r="C40" s="68"/>
      <c r="D40" s="95">
        <v>5554768</v>
      </c>
      <c r="E40" s="41">
        <f t="shared" si="10"/>
        <v>103.34236756368983</v>
      </c>
      <c r="F40" s="41">
        <v>5193097</v>
      </c>
      <c r="G40" s="41">
        <f t="shared" si="11"/>
        <v>96.61374497870928</v>
      </c>
      <c r="H40" s="41">
        <v>6389090</v>
      </c>
      <c r="I40" s="41">
        <f t="shared" si="12"/>
        <v>118.86431389708716</v>
      </c>
      <c r="J40" s="41">
        <v>5243993</v>
      </c>
      <c r="K40" s="41">
        <f t="shared" si="13"/>
        <v>97.56062757389986</v>
      </c>
      <c r="L40" s="40">
        <v>5783245</v>
      </c>
      <c r="M40" s="40">
        <f t="shared" si="14"/>
        <v>107.59301387580389</v>
      </c>
      <c r="N40" s="41">
        <v>5711268</v>
      </c>
      <c r="O40" s="41">
        <f t="shared" si="15"/>
        <v>106.25393480173064</v>
      </c>
      <c r="P40" s="41">
        <v>6033275</v>
      </c>
      <c r="Q40" s="41">
        <f aca="true" t="shared" si="16" ref="Q40:Q52">P40/R40*100</f>
        <v>112.2446378791735</v>
      </c>
      <c r="R40" s="41">
        <v>5375112</v>
      </c>
      <c r="S40" s="42">
        <v>100</v>
      </c>
      <c r="T40" s="15"/>
      <c r="U40" s="15"/>
      <c r="V40" s="15"/>
      <c r="W40" s="15"/>
      <c r="X40" s="15"/>
    </row>
    <row r="41" spans="1:24" ht="16.5" customHeight="1">
      <c r="A41" s="37"/>
      <c r="B41" s="38" t="s">
        <v>32</v>
      </c>
      <c r="C41" s="68"/>
      <c r="D41" s="95">
        <v>26195234</v>
      </c>
      <c r="E41" s="41">
        <f t="shared" si="10"/>
        <v>81.5100029569866</v>
      </c>
      <c r="F41" s="41">
        <v>26954246</v>
      </c>
      <c r="G41" s="41">
        <f t="shared" si="11"/>
        <v>83.87177114597809</v>
      </c>
      <c r="H41" s="41">
        <v>28510435</v>
      </c>
      <c r="I41" s="41">
        <f t="shared" si="12"/>
        <v>88.71406306792198</v>
      </c>
      <c r="J41" s="41">
        <v>28242176</v>
      </c>
      <c r="K41" s="41">
        <f t="shared" si="13"/>
        <v>87.87933901532378</v>
      </c>
      <c r="L41" s="40">
        <v>28800665</v>
      </c>
      <c r="M41" s="40">
        <f t="shared" si="14"/>
        <v>89.61715284975811</v>
      </c>
      <c r="N41" s="41">
        <v>29124929</v>
      </c>
      <c r="O41" s="41">
        <f t="shared" si="15"/>
        <v>90.62614401199946</v>
      </c>
      <c r="P41" s="41">
        <v>28858000</v>
      </c>
      <c r="Q41" s="41">
        <f t="shared" si="16"/>
        <v>89.79555843374865</v>
      </c>
      <c r="R41" s="41">
        <v>32137447</v>
      </c>
      <c r="S41" s="42">
        <v>100</v>
      </c>
      <c r="T41" s="15"/>
      <c r="U41" s="15"/>
      <c r="V41" s="15"/>
      <c r="W41" s="15"/>
      <c r="X41" s="15"/>
    </row>
    <row r="42" spans="1:19" ht="16.5" customHeight="1">
      <c r="A42" s="37"/>
      <c r="B42" s="38" t="s">
        <v>33</v>
      </c>
      <c r="C42" s="68"/>
      <c r="D42" s="95">
        <v>5986042</v>
      </c>
      <c r="E42" s="41">
        <f t="shared" si="10"/>
        <v>132.12712809597667</v>
      </c>
      <c r="F42" s="41">
        <v>7804900</v>
      </c>
      <c r="G42" s="41">
        <f t="shared" si="11"/>
        <v>172.27393694803484</v>
      </c>
      <c r="H42" s="41">
        <v>5829582</v>
      </c>
      <c r="I42" s="41">
        <f t="shared" si="12"/>
        <v>128.6736590989505</v>
      </c>
      <c r="J42" s="41">
        <v>5439349</v>
      </c>
      <c r="K42" s="41">
        <f t="shared" si="13"/>
        <v>120.06022712198188</v>
      </c>
      <c r="L42" s="40">
        <v>4869355</v>
      </c>
      <c r="M42" s="40">
        <f t="shared" si="14"/>
        <v>107.47901398449669</v>
      </c>
      <c r="N42" s="41">
        <v>4876118</v>
      </c>
      <c r="O42" s="41">
        <f t="shared" si="15"/>
        <v>107.62829054609</v>
      </c>
      <c r="P42" s="41">
        <v>4940134</v>
      </c>
      <c r="Q42" s="41">
        <f t="shared" si="16"/>
        <v>109.04128601658488</v>
      </c>
      <c r="R42" s="41">
        <v>4530517</v>
      </c>
      <c r="S42" s="42">
        <v>100</v>
      </c>
    </row>
    <row r="43" spans="1:19" ht="16.5" customHeight="1">
      <c r="A43" s="37"/>
      <c r="B43" s="38" t="s">
        <v>34</v>
      </c>
      <c r="C43" s="68"/>
      <c r="D43" s="95">
        <v>527639</v>
      </c>
      <c r="E43" s="41">
        <f t="shared" si="10"/>
        <v>71.17742995085668</v>
      </c>
      <c r="F43" s="41">
        <v>463604</v>
      </c>
      <c r="G43" s="41">
        <f t="shared" si="11"/>
        <v>62.53923844700061</v>
      </c>
      <c r="H43" s="41">
        <v>463381</v>
      </c>
      <c r="I43" s="41">
        <f t="shared" si="12"/>
        <v>62.50915619970835</v>
      </c>
      <c r="J43" s="41">
        <v>453032</v>
      </c>
      <c r="K43" s="41">
        <f t="shared" si="13"/>
        <v>61.1130971090016</v>
      </c>
      <c r="L43" s="40">
        <v>512568</v>
      </c>
      <c r="M43" s="40">
        <f t="shared" si="14"/>
        <v>69.14438264618555</v>
      </c>
      <c r="N43" s="41">
        <v>505610</v>
      </c>
      <c r="O43" s="41">
        <f t="shared" si="15"/>
        <v>68.20576257147907</v>
      </c>
      <c r="P43" s="41">
        <v>496835</v>
      </c>
      <c r="Q43" s="41">
        <f t="shared" si="16"/>
        <v>67.02203288542711</v>
      </c>
      <c r="R43" s="41">
        <v>741301</v>
      </c>
      <c r="S43" s="42">
        <v>100</v>
      </c>
    </row>
    <row r="44" spans="1:19" ht="16.5" customHeight="1">
      <c r="A44" s="37"/>
      <c r="B44" s="38" t="s">
        <v>35</v>
      </c>
      <c r="C44" s="68"/>
      <c r="D44" s="95">
        <v>328200</v>
      </c>
      <c r="E44" s="41">
        <f t="shared" si="10"/>
        <v>111.58483099079986</v>
      </c>
      <c r="F44" s="41">
        <v>301629</v>
      </c>
      <c r="G44" s="41">
        <f t="shared" si="11"/>
        <v>102.55094755308949</v>
      </c>
      <c r="H44" s="41">
        <v>325841</v>
      </c>
      <c r="I44" s="41">
        <f t="shared" si="12"/>
        <v>110.78279376865696</v>
      </c>
      <c r="J44" s="41">
        <v>495142</v>
      </c>
      <c r="K44" s="41">
        <f t="shared" si="13"/>
        <v>168.34349904462712</v>
      </c>
      <c r="L44" s="40">
        <v>292034</v>
      </c>
      <c r="M44" s="40">
        <f t="shared" si="14"/>
        <v>99.28874019977833</v>
      </c>
      <c r="N44" s="41">
        <v>363713</v>
      </c>
      <c r="O44" s="41">
        <f t="shared" si="15"/>
        <v>123.65890808701032</v>
      </c>
      <c r="P44" s="41">
        <v>355806</v>
      </c>
      <c r="Q44" s="41">
        <f t="shared" si="16"/>
        <v>120.97060443483404</v>
      </c>
      <c r="R44" s="41">
        <v>294126</v>
      </c>
      <c r="S44" s="42">
        <v>100</v>
      </c>
    </row>
    <row r="45" spans="1:19" ht="16.5" customHeight="1">
      <c r="A45" s="37"/>
      <c r="B45" s="38" t="s">
        <v>36</v>
      </c>
      <c r="C45" s="68"/>
      <c r="D45" s="95">
        <v>3803850</v>
      </c>
      <c r="E45" s="41">
        <f t="shared" si="10"/>
        <v>115.6615010195276</v>
      </c>
      <c r="F45" s="41">
        <v>3608800</v>
      </c>
      <c r="G45" s="41">
        <f t="shared" si="11"/>
        <v>109.73072673193509</v>
      </c>
      <c r="H45" s="41">
        <v>3385320</v>
      </c>
      <c r="I45" s="41">
        <f t="shared" si="12"/>
        <v>102.93549762252118</v>
      </c>
      <c r="J45" s="41">
        <v>3026240</v>
      </c>
      <c r="K45" s="41">
        <f t="shared" si="13"/>
        <v>92.01715652439904</v>
      </c>
      <c r="L45" s="40">
        <v>3161597</v>
      </c>
      <c r="M45" s="40">
        <f t="shared" si="14"/>
        <v>96.13287975047267</v>
      </c>
      <c r="N45" s="41">
        <v>4041891</v>
      </c>
      <c r="O45" s="41">
        <f t="shared" si="15"/>
        <v>122.89947816483813</v>
      </c>
      <c r="P45" s="41">
        <v>4866005</v>
      </c>
      <c r="Q45" s="41">
        <f t="shared" si="16"/>
        <v>147.9578433083656</v>
      </c>
      <c r="R45" s="41">
        <v>3288778</v>
      </c>
      <c r="S45" s="42">
        <v>100</v>
      </c>
    </row>
    <row r="46" spans="1:19" ht="16.5" customHeight="1">
      <c r="A46" s="37"/>
      <c r="B46" s="38" t="s">
        <v>37</v>
      </c>
      <c r="C46" s="68"/>
      <c r="D46" s="95">
        <v>1502795</v>
      </c>
      <c r="E46" s="41">
        <f t="shared" si="10"/>
        <v>69.65039353437528</v>
      </c>
      <c r="F46" s="41">
        <v>1577071</v>
      </c>
      <c r="G46" s="41">
        <f t="shared" si="11"/>
        <v>73.0928807865682</v>
      </c>
      <c r="H46" s="41">
        <v>2057697</v>
      </c>
      <c r="I46" s="41">
        <f t="shared" si="12"/>
        <v>95.36856711960276</v>
      </c>
      <c r="J46" s="41">
        <v>1365564</v>
      </c>
      <c r="K46" s="41">
        <f t="shared" si="13"/>
        <v>63.29011608128563</v>
      </c>
      <c r="L46" s="40">
        <v>1675274</v>
      </c>
      <c r="M46" s="40">
        <f t="shared" si="14"/>
        <v>77.64431833876677</v>
      </c>
      <c r="N46" s="41">
        <v>1495756</v>
      </c>
      <c r="O46" s="41">
        <f t="shared" si="15"/>
        <v>69.32415534480953</v>
      </c>
      <c r="P46" s="41">
        <v>1702222</v>
      </c>
      <c r="Q46" s="41">
        <f t="shared" si="16"/>
        <v>78.89328363673779</v>
      </c>
      <c r="R46" s="41">
        <v>2157626</v>
      </c>
      <c r="S46" s="42">
        <v>100</v>
      </c>
    </row>
    <row r="47" spans="1:19" ht="16.5" customHeight="1">
      <c r="A47" s="37"/>
      <c r="B47" s="38" t="s">
        <v>38</v>
      </c>
      <c r="C47" s="68"/>
      <c r="D47" s="95">
        <v>6454175</v>
      </c>
      <c r="E47" s="41">
        <f t="shared" si="10"/>
        <v>93.5288730322734</v>
      </c>
      <c r="F47" s="41">
        <v>6062351</v>
      </c>
      <c r="G47" s="41">
        <f t="shared" si="11"/>
        <v>87.85086505340739</v>
      </c>
      <c r="H47" s="41">
        <v>6736964</v>
      </c>
      <c r="I47" s="41">
        <f t="shared" si="12"/>
        <v>97.62683078456918</v>
      </c>
      <c r="J47" s="41">
        <v>5779568</v>
      </c>
      <c r="K47" s="41">
        <f t="shared" si="13"/>
        <v>83.75299424843459</v>
      </c>
      <c r="L47" s="40">
        <v>7728929</v>
      </c>
      <c r="M47" s="40">
        <f t="shared" si="14"/>
        <v>112.00161432196303</v>
      </c>
      <c r="N47" s="41">
        <v>8855851</v>
      </c>
      <c r="O47" s="41">
        <f t="shared" si="15"/>
        <v>128.33208950357425</v>
      </c>
      <c r="P47" s="41">
        <v>7752181</v>
      </c>
      <c r="Q47" s="41">
        <f t="shared" si="16"/>
        <v>112.33856418089101</v>
      </c>
      <c r="R47" s="41">
        <v>6900730</v>
      </c>
      <c r="S47" s="42">
        <v>100</v>
      </c>
    </row>
    <row r="48" spans="1:19" ht="16.5" customHeight="1">
      <c r="A48" s="37"/>
      <c r="B48" s="38" t="s">
        <v>39</v>
      </c>
      <c r="C48" s="68"/>
      <c r="D48" s="96">
        <v>39363</v>
      </c>
      <c r="E48" s="41">
        <f t="shared" si="10"/>
        <v>69.71221110422385</v>
      </c>
      <c r="F48" s="69">
        <v>11290</v>
      </c>
      <c r="G48" s="41">
        <f t="shared" si="11"/>
        <v>19.994686974231826</v>
      </c>
      <c r="H48" s="69" t="s">
        <v>94</v>
      </c>
      <c r="I48" s="69" t="s">
        <v>91</v>
      </c>
      <c r="J48" s="69">
        <v>4393</v>
      </c>
      <c r="K48" s="41">
        <f t="shared" si="13"/>
        <v>7.780040733197556</v>
      </c>
      <c r="L48" s="69" t="s">
        <v>94</v>
      </c>
      <c r="M48" s="103" t="s">
        <v>91</v>
      </c>
      <c r="N48" s="69">
        <v>9020</v>
      </c>
      <c r="O48" s="41">
        <f t="shared" si="15"/>
        <v>15.97449747631276</v>
      </c>
      <c r="P48" s="69">
        <v>208766</v>
      </c>
      <c r="Q48" s="41">
        <f t="shared" si="16"/>
        <v>369.726379172939</v>
      </c>
      <c r="R48" s="69">
        <v>56465</v>
      </c>
      <c r="S48" s="42">
        <v>100</v>
      </c>
    </row>
    <row r="49" spans="1:19" ht="16.5" customHeight="1">
      <c r="A49" s="37"/>
      <c r="B49" s="38" t="s">
        <v>40</v>
      </c>
      <c r="C49" s="68"/>
      <c r="D49" s="95">
        <v>8584023</v>
      </c>
      <c r="E49" s="41">
        <f t="shared" si="10"/>
        <v>129.74932026895402</v>
      </c>
      <c r="F49" s="41">
        <v>6923338</v>
      </c>
      <c r="G49" s="41">
        <f t="shared" si="11"/>
        <v>104.64771581951955</v>
      </c>
      <c r="H49" s="41">
        <v>5696245</v>
      </c>
      <c r="I49" s="41">
        <f>H49/R49*100</f>
        <v>86.09994600846572</v>
      </c>
      <c r="J49" s="41">
        <v>6223167</v>
      </c>
      <c r="K49" s="41">
        <f t="shared" si="13"/>
        <v>94.06448330464467</v>
      </c>
      <c r="L49" s="41">
        <v>6236315</v>
      </c>
      <c r="M49" s="40">
        <f t="shared" si="14"/>
        <v>94.26321810100951</v>
      </c>
      <c r="N49" s="41">
        <v>6533011</v>
      </c>
      <c r="O49" s="41">
        <f t="shared" si="15"/>
        <v>98.74784079208543</v>
      </c>
      <c r="P49" s="41">
        <v>6464011</v>
      </c>
      <c r="Q49" s="41">
        <f t="shared" si="16"/>
        <v>97.70489122187135</v>
      </c>
      <c r="R49" s="41">
        <v>6615852</v>
      </c>
      <c r="S49" s="42">
        <v>100</v>
      </c>
    </row>
    <row r="50" spans="1:19" ht="16.5" customHeight="1">
      <c r="A50" s="37"/>
      <c r="B50" s="38" t="s">
        <v>41</v>
      </c>
      <c r="C50" s="68"/>
      <c r="D50" s="95">
        <v>765025</v>
      </c>
      <c r="E50" s="41">
        <f t="shared" si="10"/>
        <v>66.50904971671548</v>
      </c>
      <c r="F50" s="41">
        <v>1031615</v>
      </c>
      <c r="G50" s="41">
        <f t="shared" si="11"/>
        <v>89.68560938990157</v>
      </c>
      <c r="H50" s="41">
        <v>148135</v>
      </c>
      <c r="I50" s="41">
        <f>H50/R50*100</f>
        <v>12.878426299513935</v>
      </c>
      <c r="J50" s="41">
        <v>1212916</v>
      </c>
      <c r="K50" s="41">
        <f t="shared" si="13"/>
        <v>105.44739132211322</v>
      </c>
      <c r="L50" s="41">
        <v>2173536</v>
      </c>
      <c r="M50" s="40">
        <f t="shared" si="14"/>
        <v>188.96090178108022</v>
      </c>
      <c r="N50" s="41">
        <v>2390018</v>
      </c>
      <c r="O50" s="41">
        <f t="shared" si="15"/>
        <v>207.78121758876495</v>
      </c>
      <c r="P50" s="41">
        <v>1051902</v>
      </c>
      <c r="Q50" s="41">
        <f t="shared" si="16"/>
        <v>91.44930219942152</v>
      </c>
      <c r="R50" s="41">
        <v>1150257</v>
      </c>
      <c r="S50" s="42">
        <v>100</v>
      </c>
    </row>
    <row r="51" spans="1:19" ht="16.5" customHeight="1">
      <c r="A51" s="37"/>
      <c r="B51" s="38" t="s">
        <v>42</v>
      </c>
      <c r="C51" s="68"/>
      <c r="D51" s="96" t="s">
        <v>91</v>
      </c>
      <c r="E51" s="69" t="s">
        <v>91</v>
      </c>
      <c r="F51" s="69" t="s">
        <v>94</v>
      </c>
      <c r="G51" s="69" t="s">
        <v>91</v>
      </c>
      <c r="H51" s="69" t="s">
        <v>94</v>
      </c>
      <c r="I51" s="69" t="s">
        <v>91</v>
      </c>
      <c r="J51" s="69" t="s">
        <v>94</v>
      </c>
      <c r="K51" s="69" t="s">
        <v>91</v>
      </c>
      <c r="L51" s="69" t="s">
        <v>94</v>
      </c>
      <c r="M51" s="103" t="s">
        <v>91</v>
      </c>
      <c r="N51" s="69" t="s">
        <v>94</v>
      </c>
      <c r="O51" s="69" t="s">
        <v>91</v>
      </c>
      <c r="P51" s="69" t="s">
        <v>95</v>
      </c>
      <c r="Q51" s="69" t="s">
        <v>91</v>
      </c>
      <c r="R51" s="69" t="s">
        <v>91</v>
      </c>
      <c r="S51" s="70" t="s">
        <v>92</v>
      </c>
    </row>
    <row r="52" spans="1:19" ht="16.5" customHeight="1">
      <c r="A52" s="55"/>
      <c r="B52" s="38" t="s">
        <v>43</v>
      </c>
      <c r="C52" s="66"/>
      <c r="D52" s="88">
        <v>60146203</v>
      </c>
      <c r="E52" s="57">
        <f>D52/R52*100</f>
        <v>94.49568499022509</v>
      </c>
      <c r="F52" s="57">
        <v>60339599</v>
      </c>
      <c r="G52" s="57">
        <f>F52/R52*100</f>
        <v>94.79952939906283</v>
      </c>
      <c r="H52" s="57">
        <v>59966909</v>
      </c>
      <c r="I52" s="57">
        <f>H52/R52*100</f>
        <v>94.21399623017756</v>
      </c>
      <c r="J52" s="57">
        <v>57907275</v>
      </c>
      <c r="K52" s="57">
        <f t="shared" si="13"/>
        <v>90.97810575078756</v>
      </c>
      <c r="L52" s="57">
        <v>61622584</v>
      </c>
      <c r="M52" s="57">
        <f t="shared" si="14"/>
        <v>96.81522682234296</v>
      </c>
      <c r="N52" s="57">
        <f>SUM(N39:N51)</f>
        <v>64309141</v>
      </c>
      <c r="O52" s="57">
        <f t="shared" si="15"/>
        <v>101.03607587544585</v>
      </c>
      <c r="P52" s="57">
        <f>SUM(P39:P51)</f>
        <v>63127147</v>
      </c>
      <c r="Q52" s="57">
        <f t="shared" si="16"/>
        <v>99.17904538784656</v>
      </c>
      <c r="R52" s="57">
        <f>SUM(R39:R51)</f>
        <v>63649682</v>
      </c>
      <c r="S52" s="58">
        <v>100</v>
      </c>
    </row>
    <row r="53" spans="1:15" ht="24" customHeight="1">
      <c r="A53" s="14" t="s">
        <v>73</v>
      </c>
      <c r="B53" s="71"/>
      <c r="C53" s="71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</row>
    <row r="54" spans="4:15" ht="16.5" customHeight="1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</row>
  </sheetData>
  <sheetProtection/>
  <mergeCells count="21">
    <mergeCell ref="R36:S36"/>
    <mergeCell ref="R4:S4"/>
    <mergeCell ref="L3:S3"/>
    <mergeCell ref="L35:S35"/>
    <mergeCell ref="P36:Q36"/>
    <mergeCell ref="U3:X3"/>
    <mergeCell ref="U4:V4"/>
    <mergeCell ref="W4:X4"/>
    <mergeCell ref="P4:Q4"/>
    <mergeCell ref="D4:E4"/>
    <mergeCell ref="F4:G4"/>
    <mergeCell ref="H4:I4"/>
    <mergeCell ref="J4:K4"/>
    <mergeCell ref="L4:M4"/>
    <mergeCell ref="N4:O4"/>
    <mergeCell ref="D36:E36"/>
    <mergeCell ref="F36:G36"/>
    <mergeCell ref="H36:I36"/>
    <mergeCell ref="J36:K36"/>
    <mergeCell ref="L36:M36"/>
    <mergeCell ref="N36:O36"/>
  </mergeCells>
  <printOptions/>
  <pageMargins left="0.8661417322834646" right="0.31496062992125984" top="0.5511811023622047" bottom="0" header="0.3937007874015748" footer="0.15748031496062992"/>
  <pageSetup firstPageNumber="101" useFirstPageNumber="1" fitToHeight="2" fitToWidth="0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尾﨑　智之</cp:lastModifiedBy>
  <cp:lastPrinted>2021-03-29T01:16:04Z</cp:lastPrinted>
  <dcterms:created xsi:type="dcterms:W3CDTF">2007-05-03T03:00:48Z</dcterms:created>
  <dcterms:modified xsi:type="dcterms:W3CDTF">2021-11-10T01:07:08Z</dcterms:modified>
  <cp:category/>
  <cp:version/>
  <cp:contentType/>
  <cp:contentStatus/>
</cp:coreProperties>
</file>