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75" windowWidth="11550" windowHeight="8580" activeTab="0"/>
  </bookViews>
  <sheets>
    <sheet name="予算（一般会計）" sheetId="1" r:id="rId1"/>
    <sheet name="予算（その他）" sheetId="2" r:id="rId2"/>
    <sheet name="決算(一般会計)" sheetId="3" r:id="rId3"/>
  </sheets>
  <externalReferences>
    <externalReference r:id="rId6"/>
    <externalReference r:id="rId7"/>
    <externalReference r:id="rId8"/>
  </externalReferences>
  <definedNames>
    <definedName name="_xlnm.Print_Area" localSheetId="2">'決算(一般会計)'!$A$1:$V$54</definedName>
    <definedName name="_xlnm.Print_Area" localSheetId="0">'予算（一般会計）'!$A$1:$R$50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<sst xmlns="http://schemas.openxmlformats.org/spreadsheetml/2006/main" count="304" uniqueCount="106">
  <si>
    <t>決算の推移</t>
  </si>
  <si>
    <t>科目</t>
  </si>
  <si>
    <t>金額</t>
  </si>
  <si>
    <t>指数</t>
  </si>
  <si>
    <t>千円</t>
  </si>
  <si>
    <t>〔歳入〕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</si>
  <si>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</si>
  <si>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</si>
  <si>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</si>
  <si>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</si>
  <si>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</si>
  <si>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</si>
  <si>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ｺﾞﾙﾌ場利用税交付金</t>
  </si>
  <si>
    <t>自動車取得税交付金</t>
  </si>
  <si>
    <t>国提交付金</t>
  </si>
  <si>
    <t>地方特例交付金</t>
  </si>
  <si>
    <t>地方交付税</t>
  </si>
  <si>
    <t>交通安全交付金</t>
  </si>
  <si>
    <t>分担金及び負担金</t>
  </si>
  <si>
    <t>使用料及び手数料</t>
  </si>
  <si>
    <t>国庫支出金</t>
  </si>
  <si>
    <t>府支出金</t>
  </si>
  <si>
    <t>財産収入</t>
  </si>
  <si>
    <t>寄附金</t>
  </si>
  <si>
    <t>繰入金</t>
  </si>
  <si>
    <t>諸収入</t>
  </si>
  <si>
    <t>市債</t>
  </si>
  <si>
    <t>繰越金</t>
  </si>
  <si>
    <t>歳入合計</t>
  </si>
  <si>
    <t>〔歳出〕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</si>
  <si>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</si>
  <si>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</si>
  <si>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</si>
  <si>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</si>
  <si>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</si>
  <si>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</si>
  <si>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</si>
  <si>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</si>
  <si>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</si>
  <si>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</si>
  <si>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</si>
  <si>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</si>
  <si>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</si>
  <si>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歳出合計</t>
  </si>
  <si>
    <t>資料：財政課</t>
  </si>
  <si>
    <t>一般会計 （歳　出）</t>
  </si>
  <si>
    <t>公共用地先行取得事業特別会計</t>
  </si>
  <si>
    <t>介護保険事業特別会計</t>
  </si>
  <si>
    <t>後期高齢者医療事業特別会計</t>
  </si>
  <si>
    <t>一般会計</t>
  </si>
  <si>
    <t>当初予算</t>
  </si>
  <si>
    <t>対前年度比</t>
  </si>
  <si>
    <t>構成比</t>
  </si>
  <si>
    <t>市民１人
当たり</t>
  </si>
  <si>
    <t>％</t>
  </si>
  <si>
    <t>配当割交付金</t>
  </si>
  <si>
    <t>ゴルフ場利用税交付金</t>
  </si>
  <si>
    <t>国提交付金</t>
  </si>
  <si>
    <t>地方交付税</t>
  </si>
  <si>
    <t>交通安全交付金</t>
  </si>
  <si>
    <t>〔歳出〕</t>
  </si>
  <si>
    <t>議会費</t>
  </si>
  <si>
    <t>農林水産業費</t>
  </si>
  <si>
    <t>歳出合計</t>
  </si>
  <si>
    <t>用語の説明：国提交付金＝国有提供施設等所在市町村助成交付金の省略</t>
  </si>
  <si>
    <t>国民健康保険事業特別会計</t>
  </si>
  <si>
    <t>浄化槽事業特別会計</t>
  </si>
  <si>
    <t>他の特別会計</t>
  </si>
  <si>
    <t>☆1</t>
  </si>
  <si>
    <t>☆2</t>
  </si>
  <si>
    <t>（注）☆1  国有提供施設等所在市町村助成交付金の略</t>
  </si>
  <si>
    <t xml:space="preserve">         ☆2  交通安全対策特別交付金の略</t>
  </si>
  <si>
    <t>資料：財政課</t>
  </si>
  <si>
    <t>平成27年度</t>
  </si>
  <si>
    <t xml:space="preserve">     交通安全交付金＝交通安全対策特別交付金の略称</t>
  </si>
  <si>
    <t>平成28年度</t>
  </si>
  <si>
    <t>平成24年度</t>
  </si>
  <si>
    <t>平成25年度</t>
  </si>
  <si>
    <t>平成26年度</t>
  </si>
  <si>
    <t>平成29年度</t>
  </si>
  <si>
    <t>平成30年度</t>
  </si>
  <si>
    <t>-</t>
  </si>
  <si>
    <t>環境性能割交付金</t>
  </si>
  <si>
    <t>皆増</t>
  </si>
  <si>
    <t>令　　和　　2　　年　　度</t>
  </si>
  <si>
    <t>令和元年度</t>
  </si>
  <si>
    <t>令　和　元　年　度</t>
  </si>
  <si>
    <t>法人事業税交付金</t>
  </si>
  <si>
    <t>皆増</t>
  </si>
  <si>
    <t>-</t>
  </si>
  <si>
    <t>-</t>
  </si>
  <si>
    <t>皆減</t>
  </si>
  <si>
    <t>-</t>
  </si>
  <si>
    <t>-</t>
  </si>
  <si>
    <t>-</t>
  </si>
  <si>
    <t>令　　和　　3　　年　　度</t>
  </si>
  <si>
    <t xml:space="preserve"> (令和3年度)</t>
  </si>
  <si>
    <t>(指数：令和2年度＝100）</t>
  </si>
  <si>
    <t>令和2年度</t>
  </si>
  <si>
    <t>-</t>
  </si>
  <si>
    <t>-</t>
  </si>
  <si>
    <t>令和2年3月末人口</t>
  </si>
  <si>
    <t>令和3年3月末人口</t>
  </si>
  <si>
    <t>平成31年3月末人口</t>
  </si>
  <si>
    <t>（注）市民一人当たりの予算額の算定に用いた人口は、各年度の前年度末現在の住民基本台帳登録人口（外国人を含む。）である。</t>
  </si>
  <si>
    <t xml:space="preserve"> 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</si>
</sst>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"/>
    <numFmt numFmtId="177" formatCode="#,##0.0"/>
    <numFmt numFmtId="178" formatCode="#,##0_ "/>
    <numFmt numFmtId="179" formatCode="[=0]&quot;-&quot;;#,##0"/>
    <numFmt numFmtId="180" formatCode="0.0_ "/>
    <numFmt numFmtId="181" formatCode="0.0_);[Red]\(0.0\)"/>
    <numFmt numFmtId="182" formatCode="0.0"/>
    <numFmt numFmtId="183" formatCode="#,##0.0;[Red]\-#,##0.0"/>
    <numFmt numFmtId="184" formatCode="#,##0.0_);[Red]\(#,##0.0\)"/>
    <numFmt numFmtId="185" formatCode="0.00_);[Red]\(0.00\)"/>
    <numFmt numFmtId="186" formatCode="0.000_);[Red]\(0.000\)"/>
    <numFmt numFmtId="187" formatCode="0.00000_);[Red]\(0.00000\)"/>
    <numFmt numFmtId="188" formatCode="#,##0.000_);[Red]\(#,##0.000\)"/>
    <numFmt numFmtId="189" formatCode="0.000_ "/>
    <numFmt numFmtId="190" formatCode="0.00_ "/>
    <numFmt numFmtId="191" formatCode="0_);[Red]\(0\)"/>
    <numFmt numFmtId="192" formatCode="#,##0_);[Red]\(#,##0\)"/>
    <numFmt numFmtId="193" formatCode="0.0%"/>
    <numFmt numFmtId="194" formatCode="0.0000_);[Red]\(0.0000\)"/>
    <numFmt numFmtId="195" formatCode="[&lt;=999]000;[&lt;=99999]000\-00;000\-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_ "/>
    <numFmt numFmtId="204" formatCode="0_ "/>
    <numFmt numFmtId="205" formatCode="0;[Red]0"/>
    <numFmt numFmtId="206" formatCode="0.0;[Red]0.0"/>
    <numFmt numFmtId="207" formatCode="#,##0.000"/>
    <numFmt numFmtId="208" formatCode="#,##0;&quot;△ &quot;#,##0"/>
    <numFmt numFmtId="209" formatCode="\(#,###.0\)"/>
    <numFmt numFmtId="210" formatCode="\(###.#\)"/>
    <numFmt numFmtId="211" formatCode="0.0_);\(0.0\)"/>
    <numFmt numFmtId="212" formatCode="\(0\)"/>
    <numFmt numFmtId="213" formatCode="0_);\(0\)"/>
    <numFmt numFmtId="214" formatCode="0.0_ ;[Red]\-0.0\ "/>
    <numFmt numFmtId="215" formatCode="\(#.#\)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b/>
      <sz val="11"/>
      <name val="Meiryo UI"/>
      <family val="3"/>
    </font>
    <font>
      <sz val="6.3"/>
      <name val="ＭＳ 明朝"/>
      <family val="1"/>
    </font>
    <font>
      <sz val="16"/>
      <color indexed="8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1" fillId="0" borderId="0" xfId="72" applyFont="1" applyFill="1" applyAlignment="1">
      <alignment vertical="center"/>
      <protection/>
    </xf>
    <xf numFmtId="0" fontId="22" fillId="0" borderId="0" xfId="72" applyFont="1" applyFill="1" applyAlignment="1">
      <alignment vertical="center"/>
      <protection/>
    </xf>
    <xf numFmtId="0" fontId="23" fillId="0" borderId="0" xfId="72" applyFont="1" applyFill="1" applyAlignment="1">
      <alignment vertical="center"/>
      <protection/>
    </xf>
    <xf numFmtId="0" fontId="22" fillId="0" borderId="0" xfId="0" applyFont="1" applyFill="1" applyAlignment="1">
      <alignment vertical="center"/>
    </xf>
    <xf numFmtId="0" fontId="24" fillId="0" borderId="0" xfId="72" applyFont="1" applyFill="1" applyAlignment="1">
      <alignment vertical="center"/>
      <protection/>
    </xf>
    <xf numFmtId="0" fontId="25" fillId="0" borderId="0" xfId="72" applyFont="1" applyFill="1" applyAlignment="1">
      <alignment vertical="center"/>
      <protection/>
    </xf>
    <xf numFmtId="3" fontId="25" fillId="0" borderId="0" xfId="72" applyNumberFormat="1" applyFont="1" applyFill="1" applyAlignment="1">
      <alignment vertical="center"/>
      <protection/>
    </xf>
    <xf numFmtId="178" fontId="25" fillId="0" borderId="0" xfId="72" applyNumberFormat="1" applyFont="1" applyFill="1" applyAlignment="1">
      <alignment horizontal="right" vertical="center"/>
      <protection/>
    </xf>
    <xf numFmtId="0" fontId="25" fillId="0" borderId="0" xfId="72" applyFont="1" applyFill="1" applyAlignment="1">
      <alignment horizontal="left" vertical="center"/>
      <protection/>
    </xf>
    <xf numFmtId="0" fontId="26" fillId="0" borderId="0" xfId="72" applyFont="1" applyFill="1" applyAlignment="1">
      <alignment horizontal="left" vertical="center"/>
      <protection/>
    </xf>
    <xf numFmtId="0" fontId="24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horizontal="distributed" vertical="center"/>
      <protection/>
    </xf>
    <xf numFmtId="0" fontId="22" fillId="0" borderId="0" xfId="73" applyFont="1" applyFill="1" applyAlignment="1">
      <alignment vertical="center"/>
      <protection/>
    </xf>
    <xf numFmtId="0" fontId="22" fillId="0" borderId="0" xfId="73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/>
    </xf>
    <xf numFmtId="0" fontId="27" fillId="0" borderId="0" xfId="73" applyFont="1" applyFill="1" applyBorder="1" applyAlignment="1">
      <alignment vertical="center"/>
      <protection/>
    </xf>
    <xf numFmtId="0" fontId="26" fillId="0" borderId="0" xfId="73" applyFont="1" applyFill="1" applyBorder="1" applyAlignment="1">
      <alignment horizontal="distributed" vertical="center"/>
      <protection/>
    </xf>
    <xf numFmtId="0" fontId="22" fillId="0" borderId="0" xfId="0" applyFont="1" applyFill="1" applyBorder="1" applyAlignment="1">
      <alignment horizontal="right" vertical="center"/>
    </xf>
    <xf numFmtId="0" fontId="25" fillId="0" borderId="10" xfId="73" applyFont="1" applyFill="1" applyBorder="1" applyAlignment="1">
      <alignment vertical="center"/>
      <protection/>
    </xf>
    <xf numFmtId="0" fontId="22" fillId="0" borderId="11" xfId="73" applyFont="1" applyFill="1" applyBorder="1" applyAlignment="1">
      <alignment horizontal="distributed" vertical="center"/>
      <protection/>
    </xf>
    <xf numFmtId="0" fontId="25" fillId="0" borderId="12" xfId="73" applyFont="1" applyFill="1" applyBorder="1" applyAlignment="1">
      <alignment vertical="center"/>
      <protection/>
    </xf>
    <xf numFmtId="0" fontId="22" fillId="0" borderId="13" xfId="73" applyFont="1" applyFill="1" applyBorder="1" applyAlignment="1">
      <alignment horizontal="distributed" vertical="center"/>
      <protection/>
    </xf>
    <xf numFmtId="0" fontId="22" fillId="0" borderId="0" xfId="0" applyFont="1" applyFill="1" applyBorder="1" applyAlignment="1">
      <alignment horizontal="center" vertical="center"/>
    </xf>
    <xf numFmtId="0" fontId="25" fillId="0" borderId="14" xfId="73" applyFont="1" applyFill="1" applyBorder="1" applyAlignment="1">
      <alignment vertical="center"/>
      <protection/>
    </xf>
    <xf numFmtId="0" fontId="22" fillId="0" borderId="15" xfId="73" applyFont="1" applyFill="1" applyBorder="1" applyAlignment="1">
      <alignment horizontal="distributed" vertical="center"/>
      <protection/>
    </xf>
    <xf numFmtId="0" fontId="25" fillId="0" borderId="16" xfId="73" applyFont="1" applyFill="1" applyBorder="1" applyAlignment="1">
      <alignment vertical="center"/>
      <protection/>
    </xf>
    <xf numFmtId="0" fontId="22" fillId="0" borderId="17" xfId="73" applyFont="1" applyFill="1" applyBorder="1" applyAlignment="1">
      <alignment horizontal="distributed" vertical="center"/>
      <protection/>
    </xf>
    <xf numFmtId="0" fontId="22" fillId="0" borderId="0" xfId="0" applyFont="1" applyFill="1" applyBorder="1" applyAlignment="1">
      <alignment horizontal="distributed" vertical="center"/>
    </xf>
    <xf numFmtId="0" fontId="22" fillId="0" borderId="10" xfId="73" applyFont="1" applyFill="1" applyBorder="1" applyAlignment="1">
      <alignment vertical="center"/>
      <protection/>
    </xf>
    <xf numFmtId="0" fontId="25" fillId="0" borderId="11" xfId="73" applyFont="1" applyFill="1" applyBorder="1" applyAlignment="1">
      <alignment horizontal="distributed" vertical="center"/>
      <protection/>
    </xf>
    <xf numFmtId="0" fontId="26" fillId="0" borderId="0" xfId="73" applyFont="1" applyFill="1" applyAlignment="1">
      <alignment horizontal="right" vertical="center"/>
      <protection/>
    </xf>
    <xf numFmtId="0" fontId="26" fillId="0" borderId="0" xfId="73" applyFont="1" applyFill="1" applyAlignment="1">
      <alignment vertical="center"/>
      <protection/>
    </xf>
    <xf numFmtId="0" fontId="26" fillId="0" borderId="0" xfId="73" applyFont="1" applyFill="1" applyBorder="1" applyAlignment="1">
      <alignment vertical="center"/>
      <protection/>
    </xf>
    <xf numFmtId="0" fontId="26" fillId="0" borderId="12" xfId="73" applyFont="1" applyFill="1" applyBorder="1" applyAlignment="1">
      <alignment vertical="center"/>
      <protection/>
    </xf>
    <xf numFmtId="179" fontId="22" fillId="0" borderId="0" xfId="0" applyNumberFormat="1" applyFont="1" applyFill="1" applyBorder="1" applyAlignment="1">
      <alignment vertical="center"/>
    </xf>
    <xf numFmtId="191" fontId="22" fillId="0" borderId="0" xfId="0" applyNumberFormat="1" applyFont="1" applyFill="1" applyBorder="1" applyAlignment="1">
      <alignment vertical="center"/>
    </xf>
    <xf numFmtId="0" fontId="22" fillId="0" borderId="18" xfId="73" applyFont="1" applyFill="1" applyBorder="1" applyAlignment="1">
      <alignment vertical="center"/>
      <protection/>
    </xf>
    <xf numFmtId="0" fontId="22" fillId="0" borderId="0" xfId="73" applyFont="1" applyFill="1" applyBorder="1" applyAlignment="1">
      <alignment horizontal="distributed" vertical="center"/>
      <protection/>
    </xf>
    <xf numFmtId="0" fontId="25" fillId="0" borderId="19" xfId="73" applyFont="1" applyFill="1" applyBorder="1" applyAlignment="1">
      <alignment vertical="center"/>
      <protection/>
    </xf>
    <xf numFmtId="3" fontId="25" fillId="0" borderId="0" xfId="73" applyNumberFormat="1" applyFont="1" applyFill="1" applyAlignment="1">
      <alignment vertical="center" shrinkToFit="1"/>
      <protection/>
    </xf>
    <xf numFmtId="3" fontId="25" fillId="0" borderId="0" xfId="73" applyNumberFormat="1" applyFont="1" applyFill="1" applyBorder="1" applyAlignment="1">
      <alignment vertical="center" shrinkToFit="1"/>
      <protection/>
    </xf>
    <xf numFmtId="3" fontId="25" fillId="0" borderId="19" xfId="73" applyNumberFormat="1" applyFont="1" applyFill="1" applyBorder="1" applyAlignment="1">
      <alignment vertical="center" shrinkToFit="1"/>
      <protection/>
    </xf>
    <xf numFmtId="38" fontId="22" fillId="0" borderId="0" xfId="49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191" fontId="22" fillId="0" borderId="0" xfId="0" applyNumberFormat="1" applyFont="1" applyFill="1" applyBorder="1" applyAlignment="1">
      <alignment horizontal="right" vertical="center"/>
    </xf>
    <xf numFmtId="0" fontId="25" fillId="0" borderId="0" xfId="73" applyFont="1" applyFill="1" applyBorder="1" applyAlignment="1">
      <alignment horizontal="distributed" vertical="center"/>
      <protection/>
    </xf>
    <xf numFmtId="0" fontId="26" fillId="0" borderId="18" xfId="73" applyFont="1" applyFill="1" applyBorder="1" applyAlignment="1">
      <alignment horizontal="right" vertical="center"/>
      <protection/>
    </xf>
    <xf numFmtId="179" fontId="26" fillId="0" borderId="0" xfId="0" applyNumberFormat="1" applyFont="1" applyFill="1" applyBorder="1" applyAlignment="1">
      <alignment vertical="center"/>
    </xf>
    <xf numFmtId="179" fontId="26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38" fontId="26" fillId="0" borderId="0" xfId="49" applyFont="1" applyFill="1" applyAlignment="1">
      <alignment vertical="center"/>
    </xf>
    <xf numFmtId="180" fontId="22" fillId="0" borderId="0" xfId="0" applyNumberFormat="1" applyFont="1" applyFill="1" applyBorder="1" applyAlignment="1">
      <alignment vertical="center"/>
    </xf>
    <xf numFmtId="190" fontId="22" fillId="0" borderId="0" xfId="0" applyNumberFormat="1" applyFont="1" applyFill="1" applyAlignment="1">
      <alignment vertical="center"/>
    </xf>
    <xf numFmtId="0" fontId="22" fillId="0" borderId="14" xfId="73" applyFont="1" applyFill="1" applyBorder="1" applyAlignment="1">
      <alignment vertical="center"/>
      <protection/>
    </xf>
    <xf numFmtId="0" fontId="22" fillId="0" borderId="15" xfId="73" applyFont="1" applyFill="1" applyBorder="1" applyAlignment="1">
      <alignment horizontal="distributed" vertical="center"/>
      <protection/>
    </xf>
    <xf numFmtId="3" fontId="25" fillId="0" borderId="15" xfId="73" applyNumberFormat="1" applyFont="1" applyFill="1" applyBorder="1" applyAlignment="1">
      <alignment vertical="center" shrinkToFit="1"/>
      <protection/>
    </xf>
    <xf numFmtId="3" fontId="25" fillId="0" borderId="16" xfId="73" applyNumberFormat="1" applyFont="1" applyFill="1" applyBorder="1" applyAlignment="1">
      <alignment vertical="center" shrinkToFit="1"/>
      <protection/>
    </xf>
    <xf numFmtId="0" fontId="26" fillId="0" borderId="0" xfId="0" applyFont="1" applyFill="1" applyAlignment="1">
      <alignment horizontal="distributed" vertical="center"/>
    </xf>
    <xf numFmtId="0" fontId="22" fillId="0" borderId="0" xfId="73" applyFont="1" applyFill="1" applyBorder="1" applyAlignment="1">
      <alignment horizontal="left" vertical="center"/>
      <protection/>
    </xf>
    <xf numFmtId="180" fontId="26" fillId="0" borderId="0" xfId="0" applyNumberFormat="1" applyFont="1" applyFill="1" applyBorder="1" applyAlignment="1">
      <alignment vertical="center"/>
    </xf>
    <xf numFmtId="0" fontId="26" fillId="0" borderId="0" xfId="73" applyFont="1" applyFill="1" applyAlignment="1">
      <alignment horizontal="left" vertical="center"/>
      <protection/>
    </xf>
    <xf numFmtId="0" fontId="29" fillId="0" borderId="0" xfId="73" applyFont="1" applyFill="1" applyBorder="1" applyAlignment="1">
      <alignment vertical="center"/>
      <protection/>
    </xf>
    <xf numFmtId="0" fontId="29" fillId="0" borderId="0" xfId="0" applyFont="1" applyFill="1" applyAlignment="1">
      <alignment vertical="center"/>
    </xf>
    <xf numFmtId="0" fontId="22" fillId="0" borderId="12" xfId="73" applyFont="1" applyFill="1" applyBorder="1" applyAlignment="1">
      <alignment vertical="center"/>
      <protection/>
    </xf>
    <xf numFmtId="0" fontId="22" fillId="0" borderId="16" xfId="73" applyFont="1" applyFill="1" applyBorder="1" applyAlignment="1">
      <alignment vertical="center"/>
      <protection/>
    </xf>
    <xf numFmtId="0" fontId="26" fillId="0" borderId="19" xfId="73" applyFont="1" applyFill="1" applyBorder="1" applyAlignment="1">
      <alignment vertical="center"/>
      <protection/>
    </xf>
    <xf numFmtId="0" fontId="22" fillId="0" borderId="19" xfId="73" applyFont="1" applyFill="1" applyBorder="1" applyAlignment="1">
      <alignment vertical="center"/>
      <protection/>
    </xf>
    <xf numFmtId="3" fontId="25" fillId="0" borderId="0" xfId="73" applyNumberFormat="1" applyFont="1" applyFill="1" applyBorder="1" applyAlignment="1">
      <alignment horizontal="right" vertical="center" shrinkToFit="1"/>
      <protection/>
    </xf>
    <xf numFmtId="3" fontId="25" fillId="0" borderId="19" xfId="73" applyNumberFormat="1" applyFont="1" applyFill="1" applyBorder="1" applyAlignment="1">
      <alignment horizontal="right" vertical="center" shrinkToFit="1"/>
      <protection/>
    </xf>
    <xf numFmtId="0" fontId="22" fillId="0" borderId="11" xfId="73" applyFont="1" applyFill="1" applyBorder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27" fillId="0" borderId="0" xfId="71" applyFont="1">
      <alignment/>
      <protection/>
    </xf>
    <xf numFmtId="0" fontId="22" fillId="0" borderId="0" xfId="71" applyFont="1">
      <alignment/>
      <protection/>
    </xf>
    <xf numFmtId="3" fontId="22" fillId="0" borderId="0" xfId="71" applyNumberFormat="1" applyFont="1">
      <alignment/>
      <protection/>
    </xf>
    <xf numFmtId="0" fontId="22" fillId="0" borderId="0" xfId="71" applyFont="1" applyBorder="1">
      <alignment/>
      <protection/>
    </xf>
    <xf numFmtId="0" fontId="22" fillId="0" borderId="19" xfId="71" applyFont="1" applyBorder="1">
      <alignment/>
      <protection/>
    </xf>
    <xf numFmtId="177" fontId="22" fillId="0" borderId="0" xfId="71" applyNumberFormat="1" applyFont="1">
      <alignment/>
      <protection/>
    </xf>
    <xf numFmtId="180" fontId="26" fillId="0" borderId="0" xfId="71" applyNumberFormat="1" applyFont="1">
      <alignment/>
      <protection/>
    </xf>
    <xf numFmtId="4" fontId="22" fillId="0" borderId="0" xfId="71" applyNumberFormat="1" applyFont="1" applyBorder="1">
      <alignment/>
      <protection/>
    </xf>
    <xf numFmtId="0" fontId="25" fillId="0" borderId="0" xfId="71" applyFont="1" applyBorder="1">
      <alignment/>
      <protection/>
    </xf>
    <xf numFmtId="3" fontId="22" fillId="0" borderId="0" xfId="71" applyNumberFormat="1" applyFont="1" applyBorder="1">
      <alignment/>
      <protection/>
    </xf>
    <xf numFmtId="38" fontId="25" fillId="0" borderId="17" xfId="49" applyFont="1" applyBorder="1" applyAlignment="1">
      <alignment horizontal="distributed" vertical="center" wrapText="1"/>
    </xf>
    <xf numFmtId="0" fontId="22" fillId="0" borderId="18" xfId="71" applyFont="1" applyBorder="1">
      <alignment/>
      <protection/>
    </xf>
    <xf numFmtId="0" fontId="22" fillId="0" borderId="14" xfId="71" applyFont="1" applyBorder="1">
      <alignment/>
      <protection/>
    </xf>
    <xf numFmtId="0" fontId="22" fillId="0" borderId="16" xfId="71" applyFont="1" applyBorder="1">
      <alignment/>
      <protection/>
    </xf>
    <xf numFmtId="0" fontId="26" fillId="0" borderId="0" xfId="73" applyFont="1" applyFill="1" applyBorder="1" applyAlignment="1">
      <alignment horizontal="right" vertical="center"/>
      <protection/>
    </xf>
    <xf numFmtId="3" fontId="25" fillId="0" borderId="14" xfId="73" applyNumberFormat="1" applyFont="1" applyFill="1" applyBorder="1" applyAlignment="1">
      <alignment vertical="center" shrinkToFit="1"/>
      <protection/>
    </xf>
    <xf numFmtId="0" fontId="22" fillId="0" borderId="0" xfId="0" applyFont="1" applyFill="1" applyBorder="1" applyAlignment="1">
      <alignment horizontal="distributed" vertical="center"/>
    </xf>
    <xf numFmtId="0" fontId="22" fillId="0" borderId="20" xfId="73" applyFont="1" applyFill="1" applyBorder="1" applyAlignment="1">
      <alignment horizontal="distributed" vertical="center"/>
      <protection/>
    </xf>
    <xf numFmtId="3" fontId="22" fillId="0" borderId="19" xfId="49" applyNumberFormat="1" applyFont="1" applyFill="1" applyBorder="1" applyAlignment="1">
      <alignment horizontal="right"/>
    </xf>
    <xf numFmtId="3" fontId="22" fillId="0" borderId="0" xfId="49" applyNumberFormat="1" applyFont="1" applyFill="1" applyBorder="1" applyAlignment="1">
      <alignment horizontal="right"/>
    </xf>
    <xf numFmtId="0" fontId="26" fillId="0" borderId="11" xfId="73" applyFont="1" applyFill="1" applyBorder="1" applyAlignment="1">
      <alignment horizontal="right" vertical="center"/>
      <protection/>
    </xf>
    <xf numFmtId="0" fontId="26" fillId="0" borderId="11" xfId="73" applyFont="1" applyFill="1" applyBorder="1" applyAlignment="1">
      <alignment vertical="center"/>
      <protection/>
    </xf>
    <xf numFmtId="3" fontId="25" fillId="0" borderId="18" xfId="73" applyNumberFormat="1" applyFont="1" applyFill="1" applyBorder="1" applyAlignment="1">
      <alignment vertical="center" shrinkToFit="1"/>
      <protection/>
    </xf>
    <xf numFmtId="3" fontId="25" fillId="0" borderId="18" xfId="73" applyNumberFormat="1" applyFont="1" applyFill="1" applyBorder="1" applyAlignment="1">
      <alignment horizontal="right" vertical="center" shrinkToFit="1"/>
      <protection/>
    </xf>
    <xf numFmtId="3" fontId="22" fillId="0" borderId="0" xfId="71" applyNumberFormat="1" applyFont="1" applyFill="1" applyBorder="1">
      <alignment/>
      <protection/>
    </xf>
    <xf numFmtId="177" fontId="22" fillId="0" borderId="0" xfId="71" applyNumberFormat="1" applyFont="1" applyFill="1" applyBorder="1">
      <alignment/>
      <protection/>
    </xf>
    <xf numFmtId="177" fontId="22" fillId="0" borderId="0" xfId="71" applyNumberFormat="1" applyFont="1" applyFill="1" applyBorder="1" applyAlignment="1">
      <alignment horizontal="right"/>
      <protection/>
    </xf>
    <xf numFmtId="3" fontId="22" fillId="0" borderId="15" xfId="71" applyNumberFormat="1" applyFont="1" applyFill="1" applyBorder="1">
      <alignment/>
      <protection/>
    </xf>
    <xf numFmtId="177" fontId="22" fillId="0" borderId="15" xfId="71" applyNumberFormat="1" applyFont="1" applyFill="1" applyBorder="1">
      <alignment/>
      <protection/>
    </xf>
    <xf numFmtId="3" fontId="22" fillId="0" borderId="0" xfId="71" applyNumberFormat="1" applyFont="1" applyFill="1" applyBorder="1" applyAlignment="1">
      <alignment horizontal="right"/>
      <protection/>
    </xf>
    <xf numFmtId="3" fontId="25" fillId="0" borderId="0" xfId="73" applyNumberFormat="1" applyFont="1" applyFill="1" applyAlignment="1">
      <alignment horizontal="right" vertical="center" shrinkToFit="1"/>
      <protection/>
    </xf>
    <xf numFmtId="0" fontId="28" fillId="0" borderId="0" xfId="73" applyFont="1" applyFill="1" applyBorder="1" applyAlignment="1">
      <alignment horizontal="distributed" vertical="center"/>
      <protection/>
    </xf>
    <xf numFmtId="3" fontId="22" fillId="0" borderId="11" xfId="49" applyNumberFormat="1" applyFont="1" applyFill="1" applyBorder="1" applyAlignment="1">
      <alignment horizontal="right"/>
    </xf>
    <xf numFmtId="3" fontId="22" fillId="0" borderId="19" xfId="71" applyNumberFormat="1" applyFont="1" applyFill="1" applyBorder="1">
      <alignment/>
      <protection/>
    </xf>
    <xf numFmtId="3" fontId="22" fillId="0" borderId="19" xfId="71" applyNumberFormat="1" applyFont="1" applyFill="1" applyBorder="1" applyAlignment="1">
      <alignment horizontal="right"/>
      <protection/>
    </xf>
    <xf numFmtId="3" fontId="22" fillId="0" borderId="16" xfId="71" applyNumberFormat="1" applyFont="1" applyFill="1" applyBorder="1">
      <alignment/>
      <protection/>
    </xf>
    <xf numFmtId="0" fontId="22" fillId="0" borderId="0" xfId="71" applyFont="1" applyAlignment="1">
      <alignment horizontal="right"/>
      <protection/>
    </xf>
    <xf numFmtId="38" fontId="22" fillId="0" borderId="0" xfId="49" applyFont="1" applyAlignment="1">
      <alignment/>
    </xf>
    <xf numFmtId="3" fontId="22" fillId="0" borderId="0" xfId="71" applyNumberFormat="1" applyFont="1" applyAlignment="1">
      <alignment horizontal="right"/>
      <protection/>
    </xf>
    <xf numFmtId="3" fontId="22" fillId="0" borderId="18" xfId="49" applyNumberFormat="1" applyFont="1" applyFill="1" applyBorder="1" applyAlignment="1">
      <alignment horizontal="right"/>
    </xf>
    <xf numFmtId="3" fontId="22" fillId="0" borderId="18" xfId="71" applyNumberFormat="1" applyFont="1" applyFill="1" applyBorder="1">
      <alignment/>
      <protection/>
    </xf>
    <xf numFmtId="3" fontId="22" fillId="0" borderId="18" xfId="71" applyNumberFormat="1" applyFont="1" applyFill="1" applyBorder="1" applyAlignment="1">
      <alignment horizontal="right"/>
      <protection/>
    </xf>
    <xf numFmtId="3" fontId="22" fillId="0" borderId="14" xfId="71" applyNumberFormat="1" applyFont="1" applyFill="1" applyBorder="1">
      <alignment/>
      <protection/>
    </xf>
    <xf numFmtId="0" fontId="22" fillId="0" borderId="21" xfId="73" applyFont="1" applyFill="1" applyBorder="1" applyAlignment="1">
      <alignment horizontal="distributed" vertical="center"/>
      <protection/>
    </xf>
    <xf numFmtId="0" fontId="22" fillId="0" borderId="12" xfId="73" applyFont="1" applyFill="1" applyBorder="1" applyAlignment="1">
      <alignment horizontal="distributed" vertical="center"/>
      <protection/>
    </xf>
    <xf numFmtId="38" fontId="25" fillId="0" borderId="17" xfId="49" applyFont="1" applyFill="1" applyBorder="1" applyAlignment="1">
      <alignment horizontal="center" vertical="center" wrapText="1"/>
    </xf>
    <xf numFmtId="38" fontId="22" fillId="0" borderId="17" xfId="49" applyFont="1" applyFill="1" applyBorder="1" applyAlignment="1">
      <alignment horizontal="center" vertical="center" wrapText="1"/>
    </xf>
    <xf numFmtId="38" fontId="22" fillId="0" borderId="21" xfId="49" applyFont="1" applyFill="1" applyBorder="1" applyAlignment="1">
      <alignment horizontal="center" vertical="center" wrapText="1"/>
    </xf>
    <xf numFmtId="0" fontId="22" fillId="0" borderId="0" xfId="71" applyFont="1" applyBorder="1" applyAlignment="1">
      <alignment horizontal="distributed" vertical="center"/>
      <protection/>
    </xf>
    <xf numFmtId="38" fontId="22" fillId="0" borderId="17" xfId="49" applyFont="1" applyBorder="1" applyAlignment="1">
      <alignment horizontal="center" vertical="center" wrapText="1"/>
    </xf>
    <xf numFmtId="0" fontId="30" fillId="0" borderId="10" xfId="71" applyFont="1" applyBorder="1" applyAlignment="1">
      <alignment horizontal="distributed" vertical="center"/>
      <protection/>
    </xf>
    <xf numFmtId="0" fontId="30" fillId="0" borderId="11" xfId="71" applyFont="1" applyBorder="1" applyAlignment="1">
      <alignment horizontal="distributed" vertical="center"/>
      <protection/>
    </xf>
    <xf numFmtId="0" fontId="30" fillId="0" borderId="12" xfId="71" applyFont="1" applyBorder="1" applyAlignment="1">
      <alignment horizontal="distributed" vertical="center"/>
      <protection/>
    </xf>
    <xf numFmtId="0" fontId="25" fillId="0" borderId="21" xfId="71" applyFont="1" applyBorder="1" applyAlignment="1">
      <alignment horizontal="distributed" vertical="center"/>
      <protection/>
    </xf>
    <xf numFmtId="0" fontId="25" fillId="0" borderId="22" xfId="71" applyFont="1" applyBorder="1" applyAlignment="1">
      <alignment horizontal="distributed" vertical="center"/>
      <protection/>
    </xf>
    <xf numFmtId="0" fontId="25" fillId="0" borderId="23" xfId="71" applyFont="1" applyBorder="1" applyAlignment="1">
      <alignment horizontal="distributed" vertical="center"/>
      <protection/>
    </xf>
    <xf numFmtId="38" fontId="25" fillId="0" borderId="13" xfId="49" applyFont="1" applyFill="1" applyBorder="1" applyAlignment="1">
      <alignment horizontal="center" vertical="center" wrapText="1"/>
    </xf>
    <xf numFmtId="0" fontId="28" fillId="0" borderId="0" xfId="71" applyFont="1" applyBorder="1" applyAlignment="1">
      <alignment horizontal="distributed" vertical="center"/>
      <protection/>
    </xf>
    <xf numFmtId="38" fontId="22" fillId="0" borderId="13" xfId="49" applyFont="1" applyFill="1" applyBorder="1" applyAlignment="1">
      <alignment horizontal="center" vertical="center" wrapText="1"/>
    </xf>
    <xf numFmtId="0" fontId="30" fillId="0" borderId="18" xfId="71" applyFont="1" applyBorder="1" applyAlignment="1">
      <alignment horizontal="distributed" vertical="center"/>
      <protection/>
    </xf>
    <xf numFmtId="0" fontId="30" fillId="0" borderId="0" xfId="71" applyFont="1" applyBorder="1" applyAlignment="1">
      <alignment horizontal="distributed" vertical="center"/>
      <protection/>
    </xf>
    <xf numFmtId="0" fontId="22" fillId="0" borderId="19" xfId="71" applyFont="1" applyBorder="1" applyAlignment="1">
      <alignment horizontal="distributed" vertical="center"/>
      <protection/>
    </xf>
    <xf numFmtId="0" fontId="25" fillId="0" borderId="0" xfId="71" applyFont="1" applyBorder="1" applyAlignment="1">
      <alignment horizontal="distributed" vertical="center"/>
      <protection/>
    </xf>
    <xf numFmtId="0" fontId="25" fillId="0" borderId="15" xfId="71" applyFont="1" applyBorder="1" applyAlignment="1">
      <alignment horizontal="distributed" vertical="center"/>
      <protection/>
    </xf>
    <xf numFmtId="38" fontId="22" fillId="0" borderId="0" xfId="49" applyFont="1" applyBorder="1" applyAlignment="1">
      <alignment vertical="distributed" wrapText="1"/>
    </xf>
    <xf numFmtId="178" fontId="25" fillId="0" borderId="0" xfId="72" applyNumberFormat="1" applyFont="1" applyFill="1" applyAlignment="1">
      <alignment horizontal="right" vertical="center"/>
      <protection/>
    </xf>
    <xf numFmtId="178" fontId="22" fillId="0" borderId="0" xfId="72" applyNumberFormat="1" applyFont="1" applyFill="1" applyAlignment="1">
      <alignment horizontal="right" vertical="center"/>
      <protection/>
    </xf>
    <xf numFmtId="0" fontId="22" fillId="0" borderId="20" xfId="73" applyFont="1" applyFill="1" applyBorder="1" applyAlignment="1">
      <alignment horizontal="distributed" vertical="center"/>
      <protection/>
    </xf>
    <xf numFmtId="0" fontId="22" fillId="0" borderId="13" xfId="73" applyFont="1" applyFill="1" applyBorder="1" applyAlignment="1">
      <alignment horizontal="distributed" vertical="center"/>
      <protection/>
    </xf>
    <xf numFmtId="0" fontId="22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22" fillId="0" borderId="24" xfId="73" applyFont="1" applyFill="1" applyBorder="1" applyAlignment="1">
      <alignment horizontal="distributed" vertical="center"/>
      <protection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0118-0119予算（一般会計）" xfId="71"/>
    <cellStyle name="標準_0120予算（その他）" xfId="72"/>
    <cellStyle name="標準_0121-0123決算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1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9525"/>
          <a:ext cx="66675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予算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31"/>
      <sheetName val="コメント"/>
      <sheetName val="13"/>
      <sheetName val="29"/>
      <sheetName val="30"/>
      <sheetName val="32"/>
      <sheetName val="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zoomScale="85" zoomScaleSheetLayoutView="85" workbookViewId="0" topLeftCell="A1">
      <selection activeCell="A3" sqref="A3"/>
    </sheetView>
  </sheetViews>
  <sheetFormatPr defaultColWidth="9.00390625" defaultRowHeight="13.5"/>
  <cols>
    <col min="1" max="1" width="2.625" style="74" customWidth="1"/>
    <col min="2" max="2" width="5.625" style="74" customWidth="1"/>
    <col min="3" max="3" width="2.625" style="74" customWidth="1"/>
    <col min="4" max="4" width="11.25390625" style="74" customWidth="1"/>
    <col min="5" max="5" width="2.625" style="74" customWidth="1"/>
    <col min="6" max="6" width="12.875" style="74" customWidth="1"/>
    <col min="7" max="7" width="7.375" style="74" customWidth="1"/>
    <col min="8" max="8" width="12.50390625" style="74" customWidth="1"/>
    <col min="9" max="9" width="14.50390625" style="74" customWidth="1"/>
    <col min="10" max="10" width="13.75390625" style="74" customWidth="1"/>
    <col min="11" max="11" width="7.375" style="74" customWidth="1"/>
    <col min="12" max="12" width="12.50390625" style="74" customWidth="1"/>
    <col min="13" max="13" width="14.50390625" style="74" customWidth="1"/>
    <col min="14" max="17" width="13.125" style="75" customWidth="1"/>
    <col min="18" max="18" width="15.25390625" style="75" customWidth="1"/>
    <col min="19" max="19" width="9.00390625" style="76" customWidth="1"/>
    <col min="20" max="16384" width="9.00390625" style="74" customWidth="1"/>
  </cols>
  <sheetData>
    <row r="1" ht="19.5">
      <c r="A1" s="73"/>
    </row>
    <row r="2" ht="7.5" customHeight="1"/>
    <row r="3" spans="1:18" ht="16.5">
      <c r="A3" s="81" t="s">
        <v>49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82"/>
      <c r="O3" s="82"/>
      <c r="P3" s="82"/>
      <c r="Q3" s="82"/>
      <c r="R3" s="82"/>
    </row>
    <row r="4" spans="1:18" ht="18.75" customHeight="1">
      <c r="A4" s="126" t="s">
        <v>1</v>
      </c>
      <c r="B4" s="126"/>
      <c r="C4" s="126"/>
      <c r="D4" s="126"/>
      <c r="E4" s="126"/>
      <c r="F4" s="118" t="s">
        <v>95</v>
      </c>
      <c r="G4" s="118"/>
      <c r="H4" s="118"/>
      <c r="I4" s="118"/>
      <c r="J4" s="118" t="s">
        <v>84</v>
      </c>
      <c r="K4" s="118"/>
      <c r="L4" s="118"/>
      <c r="M4" s="118"/>
      <c r="N4" s="129" t="s">
        <v>86</v>
      </c>
      <c r="O4" s="118"/>
      <c r="P4" s="118"/>
      <c r="Q4" s="118"/>
      <c r="R4" s="83" t="s">
        <v>80</v>
      </c>
    </row>
    <row r="5" spans="1:18" ht="13.5" customHeight="1">
      <c r="A5" s="127"/>
      <c r="B5" s="127"/>
      <c r="C5" s="127"/>
      <c r="D5" s="127"/>
      <c r="E5" s="127"/>
      <c r="F5" s="119" t="s">
        <v>50</v>
      </c>
      <c r="G5" s="119" t="s">
        <v>51</v>
      </c>
      <c r="H5" s="119" t="s">
        <v>52</v>
      </c>
      <c r="I5" s="119" t="s">
        <v>53</v>
      </c>
      <c r="J5" s="119" t="s">
        <v>50</v>
      </c>
      <c r="K5" s="119" t="s">
        <v>51</v>
      </c>
      <c r="L5" s="119" t="s">
        <v>52</v>
      </c>
      <c r="M5" s="119" t="s">
        <v>53</v>
      </c>
      <c r="N5" s="131" t="s">
        <v>50</v>
      </c>
      <c r="O5" s="119" t="s">
        <v>51</v>
      </c>
      <c r="P5" s="119" t="s">
        <v>52</v>
      </c>
      <c r="Q5" s="119" t="s">
        <v>53</v>
      </c>
      <c r="R5" s="122" t="s">
        <v>50</v>
      </c>
    </row>
    <row r="6" spans="1:18" ht="18.75" customHeight="1">
      <c r="A6" s="128"/>
      <c r="B6" s="128"/>
      <c r="C6" s="128"/>
      <c r="D6" s="128"/>
      <c r="E6" s="128"/>
      <c r="F6" s="119"/>
      <c r="G6" s="119"/>
      <c r="H6" s="119"/>
      <c r="I6" s="119"/>
      <c r="J6" s="120"/>
      <c r="K6" s="120"/>
      <c r="L6" s="120"/>
      <c r="M6" s="120"/>
      <c r="N6" s="131"/>
      <c r="O6" s="119"/>
      <c r="P6" s="119"/>
      <c r="Q6" s="119"/>
      <c r="R6" s="122"/>
    </row>
    <row r="7" spans="1:18" ht="19.5" customHeight="1">
      <c r="A7" s="123" t="s">
        <v>5</v>
      </c>
      <c r="B7" s="124"/>
      <c r="C7" s="124"/>
      <c r="D7" s="124"/>
      <c r="E7" s="125"/>
      <c r="F7" s="112" t="s">
        <v>4</v>
      </c>
      <c r="G7" s="92" t="s">
        <v>54</v>
      </c>
      <c r="H7" s="92" t="s">
        <v>54</v>
      </c>
      <c r="I7" s="92" t="s">
        <v>4</v>
      </c>
      <c r="J7" s="105" t="s">
        <v>4</v>
      </c>
      <c r="K7" s="105" t="s">
        <v>54</v>
      </c>
      <c r="L7" s="105" t="s">
        <v>54</v>
      </c>
      <c r="M7" s="105" t="s">
        <v>4</v>
      </c>
      <c r="N7" s="92" t="s">
        <v>4</v>
      </c>
      <c r="O7" s="92" t="s">
        <v>54</v>
      </c>
      <c r="P7" s="92" t="s">
        <v>54</v>
      </c>
      <c r="Q7" s="92" t="s">
        <v>4</v>
      </c>
      <c r="R7" s="91" t="s">
        <v>4</v>
      </c>
    </row>
    <row r="8" spans="1:20" ht="17.25" customHeight="1">
      <c r="A8" s="84"/>
      <c r="B8" s="121" t="s">
        <v>6</v>
      </c>
      <c r="C8" s="121"/>
      <c r="D8" s="121"/>
      <c r="E8" s="77"/>
      <c r="F8" s="113">
        <v>21966891</v>
      </c>
      <c r="G8" s="98">
        <f aca="true" t="shared" si="0" ref="G8:G15">F8/J8*100</f>
        <v>92.01017490899777</v>
      </c>
      <c r="H8" s="98">
        <f>IF(ISERROR(F8/$F$31*100),"",(F8/$F$31*100))</f>
        <v>30.132909465020575</v>
      </c>
      <c r="I8" s="97">
        <f aca="true" t="shared" si="1" ref="I8:I15">F8/$J$49</f>
        <v>118.86009642178851</v>
      </c>
      <c r="J8" s="97">
        <v>23874415</v>
      </c>
      <c r="K8" s="98">
        <f>J8/N8*100</f>
        <v>101.079898473074</v>
      </c>
      <c r="L8" s="98">
        <f>IF(ISERROR(J8/$J$31*100),"",(J8/$J$31*100))</f>
        <v>32.83963548830812</v>
      </c>
      <c r="M8" s="97">
        <f aca="true" t="shared" si="2" ref="M8:M15">J8/$L$49</f>
        <v>128.5021529684052</v>
      </c>
      <c r="N8" s="97">
        <v>23619350</v>
      </c>
      <c r="O8" s="98">
        <f aca="true" t="shared" si="3" ref="O8:O31">N8/R8*100</f>
        <v>101.7327476087947</v>
      </c>
      <c r="P8" s="98">
        <f>IF(ISERROR(N8/$N$31*100),"",(N8/$N$31*100))</f>
        <v>36.676009316770184</v>
      </c>
      <c r="Q8" s="97">
        <f>N8/$N$49</f>
        <v>127.0608962289526</v>
      </c>
      <c r="R8" s="106">
        <v>23217057</v>
      </c>
      <c r="T8" s="79"/>
    </row>
    <row r="9" spans="1:20" ht="17.25" customHeight="1">
      <c r="A9" s="84"/>
      <c r="B9" s="121" t="s">
        <v>7</v>
      </c>
      <c r="C9" s="121"/>
      <c r="D9" s="121"/>
      <c r="E9" s="77"/>
      <c r="F9" s="113">
        <v>321149</v>
      </c>
      <c r="G9" s="98">
        <f t="shared" si="0"/>
        <v>96.98021132481149</v>
      </c>
      <c r="H9" s="98">
        <f aca="true" t="shared" si="4" ref="H9:H30">IF(ISERROR(F9/$F$31*100),"",(F9/$F$31*100))</f>
        <v>0.44053360768175587</v>
      </c>
      <c r="I9" s="97">
        <f t="shared" si="1"/>
        <v>1.7376970234777858</v>
      </c>
      <c r="J9" s="97">
        <v>331149</v>
      </c>
      <c r="K9" s="98">
        <f aca="true" t="shared" si="5" ref="K9:K31">J9/N9*100</f>
        <v>103.4840625</v>
      </c>
      <c r="L9" s="98">
        <f aca="true" t="shared" si="6" ref="L9:L30">IF(ISERROR(J9/$J$31*100),"",(J9/$J$31*100))</f>
        <v>0.4555006877579092</v>
      </c>
      <c r="M9" s="97">
        <f t="shared" si="2"/>
        <v>1.7823833360245438</v>
      </c>
      <c r="N9" s="97">
        <v>320000</v>
      </c>
      <c r="O9" s="98">
        <f t="shared" si="3"/>
        <v>100</v>
      </c>
      <c r="P9" s="98">
        <f aca="true" t="shared" si="7" ref="P9:P31">IF(ISERROR(N9/$N$31*100),"",(N9/$N$31*100))</f>
        <v>0.4968944099378882</v>
      </c>
      <c r="Q9" s="97">
        <f>N9/$N$49</f>
        <v>1.7214481682715586</v>
      </c>
      <c r="R9" s="106">
        <v>320000</v>
      </c>
      <c r="T9" s="79"/>
    </row>
    <row r="10" spans="1:20" ht="17.25" customHeight="1">
      <c r="A10" s="84"/>
      <c r="B10" s="121" t="s">
        <v>8</v>
      </c>
      <c r="C10" s="121"/>
      <c r="D10" s="121"/>
      <c r="E10" s="77"/>
      <c r="F10" s="113">
        <v>30000</v>
      </c>
      <c r="G10" s="98">
        <f t="shared" si="0"/>
        <v>60</v>
      </c>
      <c r="H10" s="98">
        <f t="shared" si="4"/>
        <v>0.0411522633744856</v>
      </c>
      <c r="I10" s="97">
        <f t="shared" si="1"/>
        <v>0.1623262432837517</v>
      </c>
      <c r="J10" s="97">
        <v>50000</v>
      </c>
      <c r="K10" s="98">
        <f t="shared" si="5"/>
        <v>62.5</v>
      </c>
      <c r="L10" s="98">
        <f t="shared" si="6"/>
        <v>0.0687757909215956</v>
      </c>
      <c r="M10" s="97">
        <f t="shared" si="2"/>
        <v>0.2691210506485817</v>
      </c>
      <c r="N10" s="97">
        <v>80000</v>
      </c>
      <c r="O10" s="98">
        <f t="shared" si="3"/>
        <v>160</v>
      </c>
      <c r="P10" s="98">
        <f>IF(ISERROR(N10/$N$31*100),"",(N10/$N$31*100))</f>
        <v>0.12422360248447205</v>
      </c>
      <c r="Q10" s="97">
        <f>N10/$N$49</f>
        <v>0.43036204206788964</v>
      </c>
      <c r="R10" s="106">
        <v>50000</v>
      </c>
      <c r="T10" s="79"/>
    </row>
    <row r="11" spans="1:20" ht="17.25" customHeight="1">
      <c r="A11" s="84"/>
      <c r="B11" s="121" t="s">
        <v>55</v>
      </c>
      <c r="C11" s="121"/>
      <c r="D11" s="121"/>
      <c r="E11" s="77"/>
      <c r="F11" s="113">
        <v>150000</v>
      </c>
      <c r="G11" s="98">
        <f t="shared" si="0"/>
        <v>93.75</v>
      </c>
      <c r="H11" s="98">
        <f t="shared" si="4"/>
        <v>0.205761316872428</v>
      </c>
      <c r="I11" s="97">
        <f t="shared" si="1"/>
        <v>0.8116312164187585</v>
      </c>
      <c r="J11" s="97">
        <v>160000</v>
      </c>
      <c r="K11" s="98">
        <f t="shared" si="5"/>
        <v>88.88888888888889</v>
      </c>
      <c r="L11" s="98">
        <f t="shared" si="6"/>
        <v>0.2200825309491059</v>
      </c>
      <c r="M11" s="97">
        <f t="shared" si="2"/>
        <v>0.8611873620754615</v>
      </c>
      <c r="N11" s="97">
        <v>180000</v>
      </c>
      <c r="O11" s="98">
        <f t="shared" si="3"/>
        <v>120</v>
      </c>
      <c r="P11" s="98">
        <f t="shared" si="7"/>
        <v>0.27950310559006214</v>
      </c>
      <c r="Q11" s="97">
        <f>N11/$N$49</f>
        <v>0.9683145946527516</v>
      </c>
      <c r="R11" s="106">
        <v>150000</v>
      </c>
      <c r="T11" s="79"/>
    </row>
    <row r="12" spans="1:20" ht="17.25" customHeight="1">
      <c r="A12" s="84"/>
      <c r="B12" s="130" t="s">
        <v>10</v>
      </c>
      <c r="C12" s="130"/>
      <c r="D12" s="130"/>
      <c r="E12" s="77"/>
      <c r="F12" s="113">
        <v>90000</v>
      </c>
      <c r="G12" s="98">
        <f t="shared" si="0"/>
        <v>100</v>
      </c>
      <c r="H12" s="98">
        <f t="shared" si="4"/>
        <v>0.12345679012345678</v>
      </c>
      <c r="I12" s="97">
        <f t="shared" si="1"/>
        <v>0.48697872985125507</v>
      </c>
      <c r="J12" s="97">
        <v>90000</v>
      </c>
      <c r="K12" s="98">
        <f t="shared" si="5"/>
        <v>56.25</v>
      </c>
      <c r="L12" s="98">
        <f t="shared" si="6"/>
        <v>0.12379642365887208</v>
      </c>
      <c r="M12" s="97">
        <f t="shared" si="2"/>
        <v>0.4844178911674471</v>
      </c>
      <c r="N12" s="97">
        <v>160000</v>
      </c>
      <c r="O12" s="98">
        <f t="shared" si="3"/>
        <v>100</v>
      </c>
      <c r="P12" s="98">
        <f t="shared" si="7"/>
        <v>0.2484472049689441</v>
      </c>
      <c r="Q12" s="97">
        <f>N12/$N$49</f>
        <v>0.8607240841357793</v>
      </c>
      <c r="R12" s="106">
        <v>160000</v>
      </c>
      <c r="T12" s="79"/>
    </row>
    <row r="13" spans="1:20" ht="17.25" customHeight="1">
      <c r="A13" s="84"/>
      <c r="B13" s="121" t="s">
        <v>87</v>
      </c>
      <c r="C13" s="121"/>
      <c r="D13" s="121"/>
      <c r="E13" s="77"/>
      <c r="F13" s="113">
        <v>180000</v>
      </c>
      <c r="G13" s="98">
        <f t="shared" si="0"/>
        <v>90</v>
      </c>
      <c r="H13" s="98">
        <f t="shared" si="4"/>
        <v>0.24691358024691357</v>
      </c>
      <c r="I13" s="97">
        <f t="shared" si="1"/>
        <v>0.9739574597025101</v>
      </c>
      <c r="J13" s="97">
        <v>200000</v>
      </c>
      <c r="K13" s="99" t="s">
        <v>88</v>
      </c>
      <c r="L13" s="98">
        <f t="shared" si="6"/>
        <v>0.2751031636863824</v>
      </c>
      <c r="M13" s="97">
        <f t="shared" si="2"/>
        <v>1.0764842025943269</v>
      </c>
      <c r="N13" s="102" t="s">
        <v>90</v>
      </c>
      <c r="O13" s="99" t="s">
        <v>89</v>
      </c>
      <c r="P13" s="99" t="s">
        <v>89</v>
      </c>
      <c r="Q13" s="102" t="s">
        <v>81</v>
      </c>
      <c r="R13" s="107" t="s">
        <v>89</v>
      </c>
      <c r="T13" s="79"/>
    </row>
    <row r="14" spans="1:20" ht="17.25" customHeight="1">
      <c r="A14" s="84"/>
      <c r="B14" s="121" t="s">
        <v>11</v>
      </c>
      <c r="C14" s="121"/>
      <c r="D14" s="121"/>
      <c r="E14" s="77"/>
      <c r="F14" s="113">
        <v>3600000</v>
      </c>
      <c r="G14" s="98">
        <f t="shared" si="0"/>
        <v>102.85714285714285</v>
      </c>
      <c r="H14" s="98">
        <f t="shared" si="4"/>
        <v>4.938271604938271</v>
      </c>
      <c r="I14" s="97">
        <f t="shared" si="1"/>
        <v>19.4791491940502</v>
      </c>
      <c r="J14" s="97">
        <v>3500000</v>
      </c>
      <c r="K14" s="98">
        <f t="shared" si="5"/>
        <v>109.375</v>
      </c>
      <c r="L14" s="98">
        <f t="shared" si="6"/>
        <v>4.814305364511692</v>
      </c>
      <c r="M14" s="97">
        <f t="shared" si="2"/>
        <v>18.83847354540072</v>
      </c>
      <c r="N14" s="97">
        <v>3200000</v>
      </c>
      <c r="O14" s="98">
        <f t="shared" si="3"/>
        <v>104.91803278688525</v>
      </c>
      <c r="P14" s="98">
        <f t="shared" si="7"/>
        <v>4.968944099378882</v>
      </c>
      <c r="Q14" s="97">
        <f aca="true" t="shared" si="8" ref="Q14:Q46">N14/$N$49</f>
        <v>17.214481682715583</v>
      </c>
      <c r="R14" s="106">
        <v>3050000</v>
      </c>
      <c r="T14" s="79"/>
    </row>
    <row r="15" spans="1:20" ht="17.25" customHeight="1">
      <c r="A15" s="84"/>
      <c r="B15" s="130" t="s">
        <v>56</v>
      </c>
      <c r="C15" s="130"/>
      <c r="D15" s="130"/>
      <c r="E15" s="77"/>
      <c r="F15" s="113">
        <v>38000</v>
      </c>
      <c r="G15" s="98">
        <f t="shared" si="0"/>
        <v>100</v>
      </c>
      <c r="H15" s="98">
        <f t="shared" si="4"/>
        <v>0.05212620027434842</v>
      </c>
      <c r="I15" s="97">
        <f t="shared" si="1"/>
        <v>0.20561324149275215</v>
      </c>
      <c r="J15" s="97">
        <v>38000</v>
      </c>
      <c r="K15" s="98">
        <f t="shared" si="5"/>
        <v>100</v>
      </c>
      <c r="L15" s="98">
        <f t="shared" si="6"/>
        <v>0.052269601100412656</v>
      </c>
      <c r="M15" s="97">
        <f t="shared" si="2"/>
        <v>0.2045319984929221</v>
      </c>
      <c r="N15" s="97">
        <v>38000</v>
      </c>
      <c r="O15" s="98">
        <f t="shared" si="3"/>
        <v>100</v>
      </c>
      <c r="P15" s="98">
        <f t="shared" si="7"/>
        <v>0.059006211180124224</v>
      </c>
      <c r="Q15" s="97">
        <f t="shared" si="8"/>
        <v>0.20442196998224757</v>
      </c>
      <c r="R15" s="106">
        <v>38000</v>
      </c>
      <c r="T15" s="79"/>
    </row>
    <row r="16" spans="1:20" ht="17.25" customHeight="1">
      <c r="A16" s="84"/>
      <c r="B16" s="130" t="s">
        <v>13</v>
      </c>
      <c r="C16" s="130"/>
      <c r="D16" s="130"/>
      <c r="E16" s="77"/>
      <c r="F16" s="114" t="s">
        <v>89</v>
      </c>
      <c r="G16" s="99" t="s">
        <v>99</v>
      </c>
      <c r="H16" s="99" t="s">
        <v>89</v>
      </c>
      <c r="I16" s="102" t="s">
        <v>89</v>
      </c>
      <c r="J16" s="102" t="s">
        <v>89</v>
      </c>
      <c r="K16" s="99" t="s">
        <v>91</v>
      </c>
      <c r="L16" s="99" t="s">
        <v>89</v>
      </c>
      <c r="M16" s="102" t="s">
        <v>89</v>
      </c>
      <c r="N16" s="97">
        <v>70000</v>
      </c>
      <c r="O16" s="98">
        <f t="shared" si="3"/>
        <v>46.666666666666664</v>
      </c>
      <c r="P16" s="98">
        <f t="shared" si="7"/>
        <v>0.10869565217391304</v>
      </c>
      <c r="Q16" s="97">
        <f t="shared" si="8"/>
        <v>0.3765667868094034</v>
      </c>
      <c r="R16" s="106">
        <v>150000</v>
      </c>
      <c r="T16" s="79"/>
    </row>
    <row r="17" spans="1:20" ht="17.25" customHeight="1">
      <c r="A17" s="84"/>
      <c r="B17" s="121" t="s">
        <v>82</v>
      </c>
      <c r="C17" s="121"/>
      <c r="D17" s="121"/>
      <c r="E17" s="77"/>
      <c r="F17" s="113">
        <v>40000</v>
      </c>
      <c r="G17" s="98">
        <f aca="true" t="shared" si="9" ref="G17:G31">F17/J17*100</f>
        <v>66.66666666666666</v>
      </c>
      <c r="H17" s="98">
        <f t="shared" si="4"/>
        <v>0.054869684499314134</v>
      </c>
      <c r="I17" s="97">
        <f aca="true" t="shared" si="10" ref="I17:I46">F17/$J$49</f>
        <v>0.21643499104500225</v>
      </c>
      <c r="J17" s="97">
        <v>60000</v>
      </c>
      <c r="K17" s="98">
        <f t="shared" si="5"/>
        <v>150</v>
      </c>
      <c r="L17" s="98">
        <f t="shared" si="6"/>
        <v>0.08253094910591473</v>
      </c>
      <c r="M17" s="97">
        <f aca="true" t="shared" si="11" ref="M17:M46">J17/$L$49</f>
        <v>0.3229452607782981</v>
      </c>
      <c r="N17" s="97">
        <v>40000</v>
      </c>
      <c r="O17" s="99" t="s">
        <v>83</v>
      </c>
      <c r="P17" s="98">
        <f>IF(ISERROR(N17/$N$31*100),"",(N17/$N$31*100))</f>
        <v>0.062111801242236024</v>
      </c>
      <c r="Q17" s="97">
        <f t="shared" si="8"/>
        <v>0.21518102103394482</v>
      </c>
      <c r="R17" s="107" t="s">
        <v>89</v>
      </c>
      <c r="T17" s="79"/>
    </row>
    <row r="18" spans="1:20" ht="18" customHeight="1">
      <c r="A18" s="84"/>
      <c r="B18" s="121" t="s">
        <v>57</v>
      </c>
      <c r="C18" s="121"/>
      <c r="D18" s="121"/>
      <c r="E18" s="77"/>
      <c r="F18" s="113">
        <v>218643</v>
      </c>
      <c r="G18" s="98">
        <f t="shared" si="9"/>
        <v>100</v>
      </c>
      <c r="H18" s="98">
        <f t="shared" si="4"/>
        <v>0.2999218106995885</v>
      </c>
      <c r="I18" s="97">
        <f t="shared" si="10"/>
        <v>1.1830498936763107</v>
      </c>
      <c r="J18" s="97">
        <v>218643</v>
      </c>
      <c r="K18" s="98">
        <f t="shared" si="5"/>
        <v>100.48670858151334</v>
      </c>
      <c r="L18" s="98">
        <f t="shared" si="6"/>
        <v>0.30074690508940854</v>
      </c>
      <c r="M18" s="97">
        <f t="shared" si="11"/>
        <v>1.1768286775391572</v>
      </c>
      <c r="N18" s="97">
        <v>217584</v>
      </c>
      <c r="O18" s="98">
        <f t="shared" si="3"/>
        <v>100</v>
      </c>
      <c r="P18" s="98">
        <f t="shared" si="7"/>
        <v>0.3378633540372671</v>
      </c>
      <c r="Q18" s="97">
        <f t="shared" si="8"/>
        <v>1.1704986820162462</v>
      </c>
      <c r="R18" s="106">
        <v>217584</v>
      </c>
      <c r="T18" s="79"/>
    </row>
    <row r="19" spans="1:20" ht="18" customHeight="1">
      <c r="A19" s="84"/>
      <c r="B19" s="121" t="s">
        <v>15</v>
      </c>
      <c r="C19" s="121"/>
      <c r="D19" s="121"/>
      <c r="E19" s="77"/>
      <c r="F19" s="113">
        <v>680000</v>
      </c>
      <c r="G19" s="98">
        <f t="shared" si="9"/>
        <v>283.33333333333337</v>
      </c>
      <c r="H19" s="98">
        <f t="shared" si="4"/>
        <v>0.9327846364883402</v>
      </c>
      <c r="I19" s="97">
        <f t="shared" si="10"/>
        <v>3.679394847765038</v>
      </c>
      <c r="J19" s="97">
        <v>240000</v>
      </c>
      <c r="K19" s="98">
        <f t="shared" si="5"/>
        <v>104.34782608695652</v>
      </c>
      <c r="L19" s="98">
        <f t="shared" si="6"/>
        <v>0.3301237964236589</v>
      </c>
      <c r="M19" s="97">
        <f t="shared" si="11"/>
        <v>1.2917810431131924</v>
      </c>
      <c r="N19" s="97">
        <v>230000</v>
      </c>
      <c r="O19" s="98">
        <f t="shared" si="3"/>
        <v>127.77777777777777</v>
      </c>
      <c r="P19" s="98">
        <f>IF(ISERROR(N19/$N$31*100),"",(N19/$N$31*100))</f>
        <v>0.35714285714285715</v>
      </c>
      <c r="Q19" s="97">
        <f t="shared" si="8"/>
        <v>1.2372908709451826</v>
      </c>
      <c r="R19" s="106">
        <v>180000</v>
      </c>
      <c r="T19" s="79"/>
    </row>
    <row r="20" spans="1:20" ht="18" customHeight="1">
      <c r="A20" s="84"/>
      <c r="B20" s="121" t="s">
        <v>58</v>
      </c>
      <c r="C20" s="121"/>
      <c r="D20" s="121"/>
      <c r="E20" s="77"/>
      <c r="F20" s="113">
        <v>7800000</v>
      </c>
      <c r="G20" s="98">
        <f t="shared" si="9"/>
        <v>104</v>
      </c>
      <c r="H20" s="98">
        <f t="shared" si="4"/>
        <v>10.699588477366255</v>
      </c>
      <c r="I20" s="97">
        <f t="shared" si="10"/>
        <v>42.20482325377544</v>
      </c>
      <c r="J20" s="97">
        <v>7500000</v>
      </c>
      <c r="K20" s="98">
        <f t="shared" si="5"/>
        <v>102.04081632653062</v>
      </c>
      <c r="L20" s="98">
        <f t="shared" si="6"/>
        <v>10.31636863823934</v>
      </c>
      <c r="M20" s="97">
        <f t="shared" si="11"/>
        <v>40.36815759728726</v>
      </c>
      <c r="N20" s="97">
        <v>7350000</v>
      </c>
      <c r="O20" s="98">
        <f t="shared" si="3"/>
        <v>103.52112676056338</v>
      </c>
      <c r="P20" s="98">
        <f t="shared" si="7"/>
        <v>11.41304347826087</v>
      </c>
      <c r="Q20" s="97">
        <f t="shared" si="8"/>
        <v>39.53951261498736</v>
      </c>
      <c r="R20" s="106">
        <v>7100000</v>
      </c>
      <c r="T20" s="79"/>
    </row>
    <row r="21" spans="1:20" ht="18" customHeight="1">
      <c r="A21" s="84"/>
      <c r="B21" s="121" t="s">
        <v>59</v>
      </c>
      <c r="C21" s="121"/>
      <c r="D21" s="121"/>
      <c r="E21" s="77"/>
      <c r="F21" s="113">
        <v>24886</v>
      </c>
      <c r="G21" s="98">
        <f t="shared" si="9"/>
        <v>113.25202512059707</v>
      </c>
      <c r="H21" s="98">
        <f t="shared" si="4"/>
        <v>0.03413717421124828</v>
      </c>
      <c r="I21" s="97">
        <f t="shared" si="10"/>
        <v>0.13465502967864815</v>
      </c>
      <c r="J21" s="97">
        <v>21974</v>
      </c>
      <c r="K21" s="98">
        <f t="shared" si="5"/>
        <v>94.82178303270908</v>
      </c>
      <c r="L21" s="98">
        <f t="shared" si="6"/>
        <v>0.030225584594222834</v>
      </c>
      <c r="M21" s="97">
        <f t="shared" si="11"/>
        <v>0.1182733193390387</v>
      </c>
      <c r="N21" s="97">
        <v>23174</v>
      </c>
      <c r="O21" s="98">
        <f t="shared" si="3"/>
        <v>87.50519200996865</v>
      </c>
      <c r="P21" s="98">
        <f t="shared" si="7"/>
        <v>0.035984472049689444</v>
      </c>
      <c r="Q21" s="97">
        <f t="shared" si="8"/>
        <v>0.12466512453601593</v>
      </c>
      <c r="R21" s="106">
        <v>26483</v>
      </c>
      <c r="T21" s="79"/>
    </row>
    <row r="22" spans="1:20" ht="18" customHeight="1">
      <c r="A22" s="84"/>
      <c r="B22" s="121" t="s">
        <v>18</v>
      </c>
      <c r="C22" s="121"/>
      <c r="D22" s="121"/>
      <c r="E22" s="77"/>
      <c r="F22" s="113">
        <v>235372</v>
      </c>
      <c r="G22" s="98">
        <f t="shared" si="9"/>
        <v>90.35705648179784</v>
      </c>
      <c r="H22" s="98">
        <f t="shared" si="4"/>
        <v>0.3228696844993141</v>
      </c>
      <c r="I22" s="97">
        <f t="shared" si="10"/>
        <v>1.2735684178061066</v>
      </c>
      <c r="J22" s="97">
        <v>260491</v>
      </c>
      <c r="K22" s="98">
        <f t="shared" si="5"/>
        <v>67.51304951819156</v>
      </c>
      <c r="L22" s="98">
        <f t="shared" si="6"/>
        <v>0.35830949105914717</v>
      </c>
      <c r="M22" s="97">
        <f t="shared" si="11"/>
        <v>1.402072232089994</v>
      </c>
      <c r="N22" s="97">
        <v>385838</v>
      </c>
      <c r="O22" s="98">
        <f t="shared" si="3"/>
        <v>81.86553562752091</v>
      </c>
      <c r="P22" s="98">
        <f t="shared" si="7"/>
        <v>0.5991273291925465</v>
      </c>
      <c r="Q22" s="97">
        <f t="shared" si="8"/>
        <v>2.07562536984238</v>
      </c>
      <c r="R22" s="106">
        <v>471307</v>
      </c>
      <c r="T22" s="79"/>
    </row>
    <row r="23" spans="1:20" ht="18" customHeight="1">
      <c r="A23" s="84"/>
      <c r="B23" s="121" t="s">
        <v>19</v>
      </c>
      <c r="C23" s="121"/>
      <c r="D23" s="121"/>
      <c r="E23" s="77"/>
      <c r="F23" s="113">
        <v>1172059</v>
      </c>
      <c r="G23" s="98">
        <f t="shared" si="9"/>
        <v>97.2209641644312</v>
      </c>
      <c r="H23" s="98">
        <f t="shared" si="4"/>
        <v>1.6077626886145404</v>
      </c>
      <c r="I23" s="97">
        <f t="shared" si="10"/>
        <v>6.341864479230357</v>
      </c>
      <c r="J23" s="97">
        <v>1205562</v>
      </c>
      <c r="K23" s="98">
        <f t="shared" si="5"/>
        <v>100.38787446790084</v>
      </c>
      <c r="L23" s="98">
        <f t="shared" si="6"/>
        <v>1.6582696011004125</v>
      </c>
      <c r="M23" s="97">
        <f t="shared" si="11"/>
        <v>6.48884224124011</v>
      </c>
      <c r="N23" s="97">
        <v>1200904</v>
      </c>
      <c r="O23" s="98">
        <f t="shared" si="3"/>
        <v>97.24722203777154</v>
      </c>
      <c r="P23" s="98">
        <f t="shared" si="7"/>
        <v>1.8647577639751551</v>
      </c>
      <c r="Q23" s="97">
        <f t="shared" si="8"/>
        <v>6.460293722093711</v>
      </c>
      <c r="R23" s="106">
        <v>1234898</v>
      </c>
      <c r="T23" s="79"/>
    </row>
    <row r="24" spans="1:20" ht="18" customHeight="1">
      <c r="A24" s="84"/>
      <c r="B24" s="121" t="s">
        <v>20</v>
      </c>
      <c r="C24" s="121"/>
      <c r="D24" s="121"/>
      <c r="E24" s="77"/>
      <c r="F24" s="113">
        <v>15912649</v>
      </c>
      <c r="G24" s="98">
        <f t="shared" si="9"/>
        <v>108.30468093042123</v>
      </c>
      <c r="H24" s="98">
        <f t="shared" si="4"/>
        <v>21.82805075445816</v>
      </c>
      <c r="I24" s="97">
        <f t="shared" si="10"/>
        <v>86.1013510954316</v>
      </c>
      <c r="J24" s="97">
        <v>14692485</v>
      </c>
      <c r="K24" s="98">
        <f t="shared" si="5"/>
        <v>108.2172735494617</v>
      </c>
      <c r="L24" s="98">
        <f t="shared" si="6"/>
        <v>20.20974552957359</v>
      </c>
      <c r="M24" s="97">
        <f t="shared" si="11"/>
        <v>79.08113999677055</v>
      </c>
      <c r="N24" s="97">
        <v>13576839</v>
      </c>
      <c r="O24" s="98">
        <f t="shared" si="3"/>
        <v>91.5776437818771</v>
      </c>
      <c r="P24" s="98">
        <f t="shared" si="7"/>
        <v>21.082048136645962</v>
      </c>
      <c r="Q24" s="97">
        <f t="shared" si="8"/>
        <v>73.03695196083706</v>
      </c>
      <c r="R24" s="106">
        <v>14825495</v>
      </c>
      <c r="T24" s="79"/>
    </row>
    <row r="25" spans="1:20" ht="18" customHeight="1">
      <c r="A25" s="84"/>
      <c r="B25" s="121" t="s">
        <v>21</v>
      </c>
      <c r="C25" s="121"/>
      <c r="D25" s="121"/>
      <c r="E25" s="77"/>
      <c r="F25" s="113">
        <v>5725602</v>
      </c>
      <c r="G25" s="98">
        <f t="shared" si="9"/>
        <v>103.13436048559016</v>
      </c>
      <c r="H25" s="98">
        <f t="shared" si="4"/>
        <v>7.85404938271605</v>
      </c>
      <c r="I25" s="97">
        <f t="shared" si="10"/>
        <v>30.980515439931175</v>
      </c>
      <c r="J25" s="97">
        <v>5551595</v>
      </c>
      <c r="K25" s="98">
        <f t="shared" si="5"/>
        <v>112.57220293836505</v>
      </c>
      <c r="L25" s="98">
        <f t="shared" si="6"/>
        <v>7.63630674002751</v>
      </c>
      <c r="M25" s="97">
        <f t="shared" si="11"/>
        <v>29.88102158350826</v>
      </c>
      <c r="N25" s="97">
        <v>4931586</v>
      </c>
      <c r="O25" s="98">
        <f t="shared" si="3"/>
        <v>98.19123412372099</v>
      </c>
      <c r="P25" s="98">
        <f t="shared" si="7"/>
        <v>7.657742236024845</v>
      </c>
      <c r="Q25" s="97">
        <f t="shared" si="8"/>
        <v>26.529592769917695</v>
      </c>
      <c r="R25" s="106">
        <v>5022430</v>
      </c>
      <c r="T25" s="79"/>
    </row>
    <row r="26" spans="1:20" ht="18" customHeight="1">
      <c r="A26" s="84"/>
      <c r="B26" s="121" t="s">
        <v>22</v>
      </c>
      <c r="C26" s="121"/>
      <c r="D26" s="121"/>
      <c r="E26" s="77"/>
      <c r="F26" s="113">
        <v>419982</v>
      </c>
      <c r="G26" s="98">
        <f t="shared" si="9"/>
        <v>173.73868581735147</v>
      </c>
      <c r="H26" s="98">
        <f t="shared" si="4"/>
        <v>0.5761069958847737</v>
      </c>
      <c r="I26" s="97">
        <f t="shared" si="10"/>
        <v>2.272470010226553</v>
      </c>
      <c r="J26" s="97">
        <v>241732</v>
      </c>
      <c r="K26" s="98">
        <f t="shared" si="5"/>
        <v>87.24708192271878</v>
      </c>
      <c r="L26" s="98">
        <f t="shared" si="6"/>
        <v>0.33250618982118296</v>
      </c>
      <c r="M26" s="97">
        <f t="shared" si="11"/>
        <v>1.3011033963076593</v>
      </c>
      <c r="N26" s="97">
        <v>277066</v>
      </c>
      <c r="O26" s="98">
        <f t="shared" si="3"/>
        <v>2132.2610435585657</v>
      </c>
      <c r="P26" s="98">
        <f t="shared" si="7"/>
        <v>0.4302267080745341</v>
      </c>
      <c r="Q26" s="97">
        <f t="shared" si="8"/>
        <v>1.4904836193447737</v>
      </c>
      <c r="R26" s="106">
        <v>12994</v>
      </c>
      <c r="T26" s="79"/>
    </row>
    <row r="27" spans="1:20" ht="18" customHeight="1">
      <c r="A27" s="84"/>
      <c r="B27" s="121" t="s">
        <v>23</v>
      </c>
      <c r="C27" s="121"/>
      <c r="D27" s="121"/>
      <c r="E27" s="77"/>
      <c r="F27" s="113">
        <v>700000</v>
      </c>
      <c r="G27" s="98">
        <f t="shared" si="9"/>
        <v>350</v>
      </c>
      <c r="H27" s="98">
        <f t="shared" si="4"/>
        <v>0.9602194787379973</v>
      </c>
      <c r="I27" s="97">
        <f t="shared" si="10"/>
        <v>3.7876123432875395</v>
      </c>
      <c r="J27" s="97">
        <v>200000</v>
      </c>
      <c r="K27" s="98">
        <f t="shared" si="5"/>
        <v>20</v>
      </c>
      <c r="L27" s="98">
        <f t="shared" si="6"/>
        <v>0.2751031636863824</v>
      </c>
      <c r="M27" s="97">
        <f t="shared" si="11"/>
        <v>1.0764842025943269</v>
      </c>
      <c r="N27" s="97">
        <v>1000000</v>
      </c>
      <c r="O27" s="98">
        <f t="shared" si="3"/>
        <v>53.321304047140295</v>
      </c>
      <c r="P27" s="98">
        <f t="shared" si="7"/>
        <v>1.5527950310559007</v>
      </c>
      <c r="Q27" s="97">
        <f t="shared" si="8"/>
        <v>5.37952552584862</v>
      </c>
      <c r="R27" s="106">
        <v>1875423</v>
      </c>
      <c r="T27" s="79"/>
    </row>
    <row r="28" spans="1:20" ht="18" customHeight="1">
      <c r="A28" s="84"/>
      <c r="B28" s="121" t="s">
        <v>24</v>
      </c>
      <c r="C28" s="121"/>
      <c r="D28" s="121"/>
      <c r="E28" s="77"/>
      <c r="F28" s="113">
        <v>4682902</v>
      </c>
      <c r="G28" s="98">
        <f t="shared" si="9"/>
        <v>109.68987309157177</v>
      </c>
      <c r="H28" s="98">
        <f t="shared" si="4"/>
        <v>6.423733882030179</v>
      </c>
      <c r="I28" s="97">
        <f t="shared" si="10"/>
        <v>25.33859631086558</v>
      </c>
      <c r="J28" s="97">
        <v>4269220</v>
      </c>
      <c r="K28" s="98">
        <f t="shared" si="5"/>
        <v>151.15498907909256</v>
      </c>
      <c r="L28" s="98">
        <f t="shared" si="6"/>
        <v>5.872379642365887</v>
      </c>
      <c r="M28" s="97">
        <f t="shared" si="11"/>
        <v>22.97873943699876</v>
      </c>
      <c r="N28" s="97">
        <v>2824399</v>
      </c>
      <c r="O28" s="98">
        <f t="shared" si="3"/>
        <v>125.77704447888279</v>
      </c>
      <c r="P28" s="98">
        <f t="shared" si="7"/>
        <v>4.385712732919254</v>
      </c>
      <c r="Q28" s="97">
        <f t="shared" si="8"/>
        <v>15.193926515681317</v>
      </c>
      <c r="R28" s="106">
        <v>2245560</v>
      </c>
      <c r="T28" s="79"/>
    </row>
    <row r="29" spans="1:20" ht="18" customHeight="1">
      <c r="A29" s="84"/>
      <c r="B29" s="121" t="s">
        <v>25</v>
      </c>
      <c r="C29" s="121"/>
      <c r="D29" s="121"/>
      <c r="E29" s="77"/>
      <c r="F29" s="113">
        <v>470065</v>
      </c>
      <c r="G29" s="98">
        <f t="shared" si="9"/>
        <v>96.1801307050461</v>
      </c>
      <c r="H29" s="98">
        <f t="shared" si="4"/>
        <v>0.6448079561042523</v>
      </c>
      <c r="I29" s="97">
        <f t="shared" si="10"/>
        <v>2.5434628516392244</v>
      </c>
      <c r="J29" s="97">
        <v>488734</v>
      </c>
      <c r="K29" s="98">
        <f t="shared" si="5"/>
        <v>108.64135508824968</v>
      </c>
      <c r="L29" s="98">
        <f t="shared" si="6"/>
        <v>0.6722613480055021</v>
      </c>
      <c r="M29" s="97">
        <f t="shared" si="11"/>
        <v>2.630572151353679</v>
      </c>
      <c r="N29" s="97">
        <v>449860</v>
      </c>
      <c r="O29" s="98">
        <f t="shared" si="3"/>
        <v>91.55237713408863</v>
      </c>
      <c r="P29" s="98">
        <f t="shared" si="7"/>
        <v>0.6985403726708074</v>
      </c>
      <c r="Q29" s="97">
        <f t="shared" si="8"/>
        <v>2.42003335305826</v>
      </c>
      <c r="R29" s="106">
        <v>491369</v>
      </c>
      <c r="T29" s="78"/>
    </row>
    <row r="30" spans="1:18" ht="18" customHeight="1">
      <c r="A30" s="84"/>
      <c r="B30" s="121" t="s">
        <v>26</v>
      </c>
      <c r="C30" s="121"/>
      <c r="D30" s="121"/>
      <c r="E30" s="77"/>
      <c r="F30" s="113">
        <v>8441800</v>
      </c>
      <c r="G30" s="98">
        <f t="shared" si="9"/>
        <v>88.8049652850831</v>
      </c>
      <c r="H30" s="98">
        <f t="shared" si="4"/>
        <v>11.579972565157751</v>
      </c>
      <c r="I30" s="97">
        <f t="shared" si="10"/>
        <v>45.6775226850925</v>
      </c>
      <c r="J30" s="97">
        <v>9506000</v>
      </c>
      <c r="K30" s="98">
        <f t="shared" si="5"/>
        <v>224.9727836417854</v>
      </c>
      <c r="L30" s="98">
        <f t="shared" si="6"/>
        <v>13.075653370013754</v>
      </c>
      <c r="M30" s="97">
        <f t="shared" si="11"/>
        <v>51.16529414930836</v>
      </c>
      <c r="N30" s="97">
        <v>4225400</v>
      </c>
      <c r="O30" s="98">
        <f t="shared" si="3"/>
        <v>81.86538536056108</v>
      </c>
      <c r="P30" s="98">
        <f t="shared" si="7"/>
        <v>6.561180124223602</v>
      </c>
      <c r="Q30" s="97">
        <f t="shared" si="8"/>
        <v>22.73064715692076</v>
      </c>
      <c r="R30" s="106">
        <v>5161400</v>
      </c>
    </row>
    <row r="31" spans="1:19" ht="17.25" customHeight="1">
      <c r="A31" s="84"/>
      <c r="B31" s="135" t="s">
        <v>28</v>
      </c>
      <c r="C31" s="135"/>
      <c r="D31" s="135"/>
      <c r="E31" s="77"/>
      <c r="F31" s="113">
        <v>72900000</v>
      </c>
      <c r="G31" s="98">
        <f t="shared" si="9"/>
        <v>100.27510316368637</v>
      </c>
      <c r="H31" s="98">
        <f>IF(ISERROR(F31/$F$31*100),"",(F31/$F$31*100))</f>
        <v>100</v>
      </c>
      <c r="I31" s="97">
        <f t="shared" si="10"/>
        <v>394.4527711795166</v>
      </c>
      <c r="J31" s="97">
        <v>72700000</v>
      </c>
      <c r="K31" s="98">
        <f t="shared" si="5"/>
        <v>112.88819875776397</v>
      </c>
      <c r="L31" s="98">
        <f>IF(ISERROR(J31/$J$31*100),"",(J31/$J$31*100))</f>
        <v>100</v>
      </c>
      <c r="M31" s="97">
        <f t="shared" si="11"/>
        <v>391.3020076430378</v>
      </c>
      <c r="N31" s="97">
        <f>SUM(N8:N30)</f>
        <v>64400000</v>
      </c>
      <c r="O31" s="98">
        <f t="shared" si="3"/>
        <v>97.57575757575758</v>
      </c>
      <c r="P31" s="98">
        <f t="shared" si="7"/>
        <v>100</v>
      </c>
      <c r="Q31" s="97">
        <f t="shared" si="8"/>
        <v>346.44144386465115</v>
      </c>
      <c r="R31" s="106">
        <f>SUM(R8:R30)</f>
        <v>66000000</v>
      </c>
      <c r="S31" s="80"/>
    </row>
    <row r="32" spans="1:19" ht="17.25" customHeight="1">
      <c r="A32" s="132" t="s">
        <v>60</v>
      </c>
      <c r="B32" s="133"/>
      <c r="C32" s="133"/>
      <c r="D32" s="133"/>
      <c r="E32" s="134"/>
      <c r="F32" s="113"/>
      <c r="G32" s="98"/>
      <c r="H32" s="98"/>
      <c r="I32" s="97"/>
      <c r="J32" s="97"/>
      <c r="K32" s="98"/>
      <c r="L32" s="98"/>
      <c r="M32" s="97"/>
      <c r="N32" s="97"/>
      <c r="O32" s="98"/>
      <c r="P32" s="98"/>
      <c r="Q32" s="97"/>
      <c r="R32" s="106"/>
      <c r="S32" s="80"/>
    </row>
    <row r="33" spans="1:19" ht="17.25" customHeight="1">
      <c r="A33" s="84"/>
      <c r="B33" s="121" t="s">
        <v>61</v>
      </c>
      <c r="C33" s="121"/>
      <c r="D33" s="121"/>
      <c r="E33" s="77"/>
      <c r="F33" s="113">
        <v>419097</v>
      </c>
      <c r="G33" s="98">
        <f>F33/J33*100</f>
        <v>100.13834530414462</v>
      </c>
      <c r="H33" s="98">
        <f>IF(ISERROR(F33/$F$46*100),"",F33/$F$46*100)</f>
        <v>0.5748930041152264</v>
      </c>
      <c r="I33" s="97">
        <f t="shared" si="10"/>
        <v>2.2676813860496825</v>
      </c>
      <c r="J33" s="97">
        <v>418518</v>
      </c>
      <c r="K33" s="98">
        <f>J33/N33*100</f>
        <v>100.66723753078817</v>
      </c>
      <c r="L33" s="98">
        <f>IF(ISERROR(J33/$J$46*100),"",J33/$J$46*100)</f>
        <v>0.5756781292984869</v>
      </c>
      <c r="M33" s="97">
        <f t="shared" si="11"/>
        <v>2.2526400775068627</v>
      </c>
      <c r="N33" s="97">
        <v>415744</v>
      </c>
      <c r="O33" s="98">
        <f>N33/R33*100</f>
        <v>100.66513800342376</v>
      </c>
      <c r="P33" s="98">
        <f>IF(ISERROR(N33/$N$46*100),"",N33/$N$46*100)</f>
        <v>0.6455652173913043</v>
      </c>
      <c r="Q33" s="97">
        <f t="shared" si="8"/>
        <v>2.236505460218409</v>
      </c>
      <c r="R33" s="106">
        <v>412997</v>
      </c>
      <c r="S33" s="80"/>
    </row>
    <row r="34" spans="1:19" ht="17.25" customHeight="1">
      <c r="A34" s="84"/>
      <c r="B34" s="121" t="s">
        <v>31</v>
      </c>
      <c r="C34" s="121"/>
      <c r="D34" s="121"/>
      <c r="E34" s="77"/>
      <c r="F34" s="113">
        <v>9396143</v>
      </c>
      <c r="G34" s="98">
        <f aca="true" t="shared" si="12" ref="G34:G46">F34/J34*100</f>
        <v>84.43567570472298</v>
      </c>
      <c r="H34" s="98">
        <f aca="true" t="shared" si="13" ref="H34:H45">IF(ISERROR(F34/$F$46*100),"",F34/$F$46*100)</f>
        <v>12.889085048010973</v>
      </c>
      <c r="I34" s="97">
        <f t="shared" si="10"/>
        <v>50.841353151564014</v>
      </c>
      <c r="J34" s="97">
        <v>11128167</v>
      </c>
      <c r="K34" s="98">
        <f aca="true" t="shared" si="14" ref="K34:K46">J34/N34*100</f>
        <v>170.79064846216286</v>
      </c>
      <c r="L34" s="98">
        <f>IF(ISERROR(J34/$J$46*100),"",J34/$J$46*100)</f>
        <v>15.306969738651993</v>
      </c>
      <c r="M34" s="97">
        <f t="shared" si="11"/>
        <v>59.89647989665752</v>
      </c>
      <c r="N34" s="97">
        <v>6515677</v>
      </c>
      <c r="O34" s="98">
        <f aca="true" t="shared" si="15" ref="O34:O46">N34/R34*100</f>
        <v>105.99565617508175</v>
      </c>
      <c r="P34" s="98">
        <f aca="true" t="shared" si="16" ref="P34:P46">IF(ISERROR(N34/$N$46*100),"",N34/$N$46*100)</f>
        <v>10.117510869565217</v>
      </c>
      <c r="Q34" s="97">
        <f t="shared" si="8"/>
        <v>35.05125073968476</v>
      </c>
      <c r="R34" s="106">
        <v>6147117</v>
      </c>
      <c r="S34" s="80"/>
    </row>
    <row r="35" spans="1:19" ht="17.25" customHeight="1">
      <c r="A35" s="84"/>
      <c r="B35" s="121" t="s">
        <v>32</v>
      </c>
      <c r="C35" s="121"/>
      <c r="D35" s="121"/>
      <c r="E35" s="77"/>
      <c r="F35" s="113">
        <v>34637487</v>
      </c>
      <c r="G35" s="98">
        <f t="shared" si="12"/>
        <v>101.9823731995375</v>
      </c>
      <c r="H35" s="98">
        <f t="shared" si="13"/>
        <v>47.513699588477365</v>
      </c>
      <c r="I35" s="97">
        <f t="shared" si="10"/>
        <v>187.41910471665955</v>
      </c>
      <c r="J35" s="97">
        <v>33964190</v>
      </c>
      <c r="K35" s="98">
        <f t="shared" si="14"/>
        <v>106.26679944831933</v>
      </c>
      <c r="L35" s="98">
        <f aca="true" t="shared" si="17" ref="L35:L46">IF(ISERROR(J35/$J$46*100),"",J35/$J$46*100)</f>
        <v>46.71828060522696</v>
      </c>
      <c r="M35" s="97">
        <f t="shared" si="11"/>
        <v>182.80956994456108</v>
      </c>
      <c r="N35" s="97">
        <v>31961243</v>
      </c>
      <c r="O35" s="98">
        <f t="shared" si="15"/>
        <v>100.55683858071116</v>
      </c>
      <c r="P35" s="98">
        <f t="shared" si="16"/>
        <v>49.62925931677019</v>
      </c>
      <c r="Q35" s="97">
        <f t="shared" si="8"/>
        <v>171.93632255635052</v>
      </c>
      <c r="R35" s="106">
        <v>31784256</v>
      </c>
      <c r="S35" s="80"/>
    </row>
    <row r="36" spans="1:19" ht="17.25" customHeight="1">
      <c r="A36" s="84"/>
      <c r="B36" s="121" t="s">
        <v>33</v>
      </c>
      <c r="C36" s="121"/>
      <c r="D36" s="121"/>
      <c r="E36" s="77"/>
      <c r="F36" s="113">
        <v>5881326</v>
      </c>
      <c r="G36" s="98">
        <f t="shared" si="12"/>
        <v>117.03283583039953</v>
      </c>
      <c r="H36" s="98">
        <f t="shared" si="13"/>
        <v>8.067662551440328</v>
      </c>
      <c r="I36" s="97">
        <f t="shared" si="10"/>
        <v>31.823118503568473</v>
      </c>
      <c r="J36" s="97">
        <v>5025364</v>
      </c>
      <c r="K36" s="98">
        <f t="shared" si="14"/>
        <v>100.76513798811158</v>
      </c>
      <c r="L36" s="98">
        <f t="shared" si="17"/>
        <v>6.9124676753782675</v>
      </c>
      <c r="M36" s="97">
        <f t="shared" si="11"/>
        <v>27.048624791431187</v>
      </c>
      <c r="N36" s="97">
        <v>4987205</v>
      </c>
      <c r="O36" s="98">
        <f t="shared" si="15"/>
        <v>95.3368855234013</v>
      </c>
      <c r="P36" s="98">
        <f t="shared" si="16"/>
        <v>7.744107142857143</v>
      </c>
      <c r="Q36" s="97">
        <f t="shared" si="8"/>
        <v>26.828796600139867</v>
      </c>
      <c r="R36" s="106">
        <v>5231139</v>
      </c>
      <c r="S36" s="80"/>
    </row>
    <row r="37" spans="1:19" ht="17.25" customHeight="1">
      <c r="A37" s="84"/>
      <c r="B37" s="121" t="s">
        <v>62</v>
      </c>
      <c r="C37" s="121"/>
      <c r="D37" s="121"/>
      <c r="E37" s="77"/>
      <c r="F37" s="113">
        <v>601884</v>
      </c>
      <c r="G37" s="98">
        <f t="shared" si="12"/>
        <v>117.28744860377654</v>
      </c>
      <c r="H37" s="98">
        <f>IF(ISERROR(F37/$F$46*100),"",F37/$F$46*100)</f>
        <v>0.8256296296296296</v>
      </c>
      <c r="I37" s="97">
        <f t="shared" si="10"/>
        <v>3.2567189537532535</v>
      </c>
      <c r="J37" s="97">
        <v>513170</v>
      </c>
      <c r="K37" s="98">
        <f t="shared" si="14"/>
        <v>102.29540221865625</v>
      </c>
      <c r="L37" s="98">
        <f t="shared" si="17"/>
        <v>0.7058734525447042</v>
      </c>
      <c r="M37" s="97">
        <f t="shared" si="11"/>
        <v>2.7620969912266538</v>
      </c>
      <c r="N37" s="97">
        <v>501655</v>
      </c>
      <c r="O37" s="98">
        <f t="shared" si="15"/>
        <v>103.10684241139971</v>
      </c>
      <c r="P37" s="98">
        <f t="shared" si="16"/>
        <v>0.7789673913043478</v>
      </c>
      <c r="Q37" s="97">
        <f t="shared" si="8"/>
        <v>2.6986658776695895</v>
      </c>
      <c r="R37" s="106">
        <v>486539</v>
      </c>
      <c r="S37" s="80"/>
    </row>
    <row r="38" spans="1:19" ht="17.25" customHeight="1">
      <c r="A38" s="84"/>
      <c r="B38" s="121" t="s">
        <v>35</v>
      </c>
      <c r="C38" s="121"/>
      <c r="D38" s="121"/>
      <c r="E38" s="77"/>
      <c r="F38" s="113">
        <v>327593</v>
      </c>
      <c r="G38" s="98">
        <f t="shared" si="12"/>
        <v>102.23224316564723</v>
      </c>
      <c r="H38" s="98">
        <f t="shared" si="13"/>
        <v>0.44937311385459533</v>
      </c>
      <c r="I38" s="97">
        <f t="shared" si="10"/>
        <v>1.7725647005351355</v>
      </c>
      <c r="J38" s="97">
        <v>320440</v>
      </c>
      <c r="K38" s="98">
        <f t="shared" si="14"/>
        <v>100.2734959288535</v>
      </c>
      <c r="L38" s="98">
        <f t="shared" si="17"/>
        <v>0.44077028885832187</v>
      </c>
      <c r="M38" s="97">
        <f t="shared" si="11"/>
        <v>1.7247429893966306</v>
      </c>
      <c r="N38" s="97">
        <v>319566</v>
      </c>
      <c r="O38" s="98">
        <f t="shared" si="15"/>
        <v>83.37033568217808</v>
      </c>
      <c r="P38" s="98">
        <f t="shared" si="16"/>
        <v>0.4962204968944099</v>
      </c>
      <c r="Q38" s="97">
        <f t="shared" si="8"/>
        <v>1.7191134541933402</v>
      </c>
      <c r="R38" s="106">
        <v>383309</v>
      </c>
      <c r="S38" s="80"/>
    </row>
    <row r="39" spans="1:19" ht="17.25" customHeight="1">
      <c r="A39" s="84"/>
      <c r="B39" s="121" t="s">
        <v>36</v>
      </c>
      <c r="C39" s="121"/>
      <c r="D39" s="121"/>
      <c r="E39" s="77"/>
      <c r="F39" s="113">
        <v>4299015</v>
      </c>
      <c r="G39" s="98">
        <f t="shared" si="12"/>
        <v>86.34450110566368</v>
      </c>
      <c r="H39" s="98">
        <f t="shared" si="13"/>
        <v>5.897139917695473</v>
      </c>
      <c r="I39" s="97">
        <f t="shared" si="10"/>
        <v>23.261431825683257</v>
      </c>
      <c r="J39" s="97">
        <v>4978910</v>
      </c>
      <c r="K39" s="98">
        <f t="shared" si="14"/>
        <v>137.17188286483105</v>
      </c>
      <c r="L39" s="98">
        <f t="shared" si="17"/>
        <v>6.848569463548832</v>
      </c>
      <c r="M39" s="97">
        <f t="shared" si="11"/>
        <v>26.7985898056946</v>
      </c>
      <c r="N39" s="97">
        <v>3629687</v>
      </c>
      <c r="O39" s="98">
        <f t="shared" si="15"/>
        <v>72.99324663749634</v>
      </c>
      <c r="P39" s="98">
        <f t="shared" si="16"/>
        <v>5.636159937888198</v>
      </c>
      <c r="Q39" s="97">
        <f t="shared" si="8"/>
        <v>19.5259938673409</v>
      </c>
      <c r="R39" s="106">
        <v>4972634</v>
      </c>
      <c r="S39" s="80"/>
    </row>
    <row r="40" spans="1:19" ht="17.25" customHeight="1">
      <c r="A40" s="84"/>
      <c r="B40" s="121" t="s">
        <v>37</v>
      </c>
      <c r="C40" s="121"/>
      <c r="D40" s="121"/>
      <c r="E40" s="77"/>
      <c r="F40" s="113">
        <v>1555351</v>
      </c>
      <c r="G40" s="98">
        <f t="shared" si="12"/>
        <v>97.2006286930247</v>
      </c>
      <c r="H40" s="98">
        <f t="shared" si="13"/>
        <v>2.133540466392318</v>
      </c>
      <c r="I40" s="97">
        <f t="shared" si="10"/>
        <v>8.415809493920882</v>
      </c>
      <c r="J40" s="97">
        <v>1600145</v>
      </c>
      <c r="K40" s="98">
        <f t="shared" si="14"/>
        <v>72.08802050718337</v>
      </c>
      <c r="L40" s="98">
        <f t="shared" si="17"/>
        <v>2.201024759284732</v>
      </c>
      <c r="M40" s="97">
        <f t="shared" si="11"/>
        <v>8.612654071801495</v>
      </c>
      <c r="N40" s="97">
        <v>2219710</v>
      </c>
      <c r="O40" s="98">
        <f t="shared" si="15"/>
        <v>124.59417406845267</v>
      </c>
      <c r="P40" s="98">
        <f t="shared" si="16"/>
        <v>3.4467546583850934</v>
      </c>
      <c r="Q40" s="97">
        <f t="shared" si="8"/>
        <v>11.940986604981441</v>
      </c>
      <c r="R40" s="106">
        <v>1781552</v>
      </c>
      <c r="S40" s="80"/>
    </row>
    <row r="41" spans="1:19" ht="17.25" customHeight="1">
      <c r="A41" s="84"/>
      <c r="B41" s="121" t="s">
        <v>38</v>
      </c>
      <c r="C41" s="121"/>
      <c r="D41" s="121"/>
      <c r="E41" s="77"/>
      <c r="F41" s="113">
        <v>5933207</v>
      </c>
      <c r="G41" s="98">
        <f t="shared" si="12"/>
        <v>97.21940571242806</v>
      </c>
      <c r="H41" s="98">
        <f t="shared" si="13"/>
        <v>8.138829903978053</v>
      </c>
      <c r="I41" s="97">
        <f t="shared" si="10"/>
        <v>32.103840097828616</v>
      </c>
      <c r="J41" s="97">
        <v>6102904</v>
      </c>
      <c r="K41" s="98">
        <f t="shared" si="14"/>
        <v>106.82382718177928</v>
      </c>
      <c r="L41" s="98">
        <f t="shared" si="17"/>
        <v>8.39464099037139</v>
      </c>
      <c r="M41" s="97">
        <f t="shared" si="11"/>
        <v>32.84839872974864</v>
      </c>
      <c r="N41" s="97">
        <v>5713055</v>
      </c>
      <c r="O41" s="98">
        <f t="shared" si="15"/>
        <v>77.6395388421587</v>
      </c>
      <c r="P41" s="98">
        <f t="shared" si="16"/>
        <v>8.871203416149068</v>
      </c>
      <c r="Q41" s="97">
        <f t="shared" si="8"/>
        <v>30.73352520307709</v>
      </c>
      <c r="R41" s="106">
        <v>7358435</v>
      </c>
      <c r="S41" s="80"/>
    </row>
    <row r="42" spans="1:19" ht="17.25" customHeight="1">
      <c r="A42" s="84"/>
      <c r="B42" s="121" t="s">
        <v>39</v>
      </c>
      <c r="C42" s="121"/>
      <c r="D42" s="121"/>
      <c r="E42" s="77"/>
      <c r="F42" s="113">
        <v>4</v>
      </c>
      <c r="G42" s="98">
        <f t="shared" si="12"/>
        <v>100</v>
      </c>
      <c r="H42" s="98">
        <f t="shared" si="13"/>
        <v>5.486968449931413E-06</v>
      </c>
      <c r="I42" s="97">
        <f t="shared" si="10"/>
        <v>2.1643499104500224E-05</v>
      </c>
      <c r="J42" s="97">
        <v>4</v>
      </c>
      <c r="K42" s="98">
        <f t="shared" si="14"/>
        <v>100</v>
      </c>
      <c r="L42" s="98">
        <f t="shared" si="17"/>
        <v>5.502063273727648E-06</v>
      </c>
      <c r="M42" s="97">
        <f t="shared" si="11"/>
        <v>2.152968405188654E-05</v>
      </c>
      <c r="N42" s="97">
        <v>4</v>
      </c>
      <c r="O42" s="98">
        <f t="shared" si="15"/>
        <v>100</v>
      </c>
      <c r="P42" s="98">
        <f t="shared" si="16"/>
        <v>6.211180124223603E-06</v>
      </c>
      <c r="Q42" s="97">
        <f t="shared" si="8"/>
        <v>2.151810210339448E-05</v>
      </c>
      <c r="R42" s="106">
        <v>4</v>
      </c>
      <c r="S42" s="80"/>
    </row>
    <row r="43" spans="1:19" ht="17.25" customHeight="1">
      <c r="A43" s="84"/>
      <c r="B43" s="121" t="s">
        <v>40</v>
      </c>
      <c r="C43" s="121"/>
      <c r="D43" s="121"/>
      <c r="E43" s="77"/>
      <c r="F43" s="113">
        <v>8394455</v>
      </c>
      <c r="G43" s="98">
        <f t="shared" si="12"/>
        <v>122.99250598079816</v>
      </c>
      <c r="H43" s="98">
        <f t="shared" si="13"/>
        <v>11.51502743484225</v>
      </c>
      <c r="I43" s="97">
        <f t="shared" si="10"/>
        <v>45.421344818816856</v>
      </c>
      <c r="J43" s="97">
        <v>6825176</v>
      </c>
      <c r="K43" s="98">
        <f t="shared" si="14"/>
        <v>101.96400770813081</v>
      </c>
      <c r="L43" s="98">
        <f t="shared" si="17"/>
        <v>9.388137551581844</v>
      </c>
      <c r="M43" s="97">
        <f t="shared" si="11"/>
        <v>36.73597071962969</v>
      </c>
      <c r="N43" s="97">
        <v>6693711</v>
      </c>
      <c r="O43" s="98">
        <f t="shared" si="15"/>
        <v>102.99511144462959</v>
      </c>
      <c r="P43" s="98">
        <f t="shared" si="16"/>
        <v>10.393961180124224</v>
      </c>
      <c r="Q43" s="97">
        <f t="shared" si="8"/>
        <v>36.008989187153695</v>
      </c>
      <c r="R43" s="106">
        <v>6499057</v>
      </c>
      <c r="S43" s="80"/>
    </row>
    <row r="44" spans="1:19" ht="17.25" customHeight="1">
      <c r="A44" s="84"/>
      <c r="B44" s="121" t="s">
        <v>41</v>
      </c>
      <c r="C44" s="121"/>
      <c r="D44" s="121"/>
      <c r="E44" s="77"/>
      <c r="F44" s="113">
        <v>1354438</v>
      </c>
      <c r="G44" s="98">
        <f t="shared" si="12"/>
        <v>78.60873865068845</v>
      </c>
      <c r="H44" s="98">
        <f t="shared" si="13"/>
        <v>1.8579396433470508</v>
      </c>
      <c r="I44" s="97">
        <f t="shared" si="10"/>
        <v>7.3286944100252684</v>
      </c>
      <c r="J44" s="97">
        <v>1723012</v>
      </c>
      <c r="K44" s="98">
        <f t="shared" si="14"/>
        <v>128.3203114817951</v>
      </c>
      <c r="L44" s="98">
        <f t="shared" si="17"/>
        <v>2.3700302613480053</v>
      </c>
      <c r="M44" s="97">
        <f t="shared" si="11"/>
        <v>9.273975994402281</v>
      </c>
      <c r="N44" s="97">
        <v>1342743</v>
      </c>
      <c r="O44" s="98">
        <f t="shared" si="15"/>
        <v>150.36972499358873</v>
      </c>
      <c r="P44" s="98">
        <f t="shared" si="16"/>
        <v>2.085004658385093</v>
      </c>
      <c r="Q44" s="97">
        <f t="shared" si="8"/>
        <v>7.223320243154554</v>
      </c>
      <c r="R44" s="106">
        <v>892961</v>
      </c>
      <c r="S44" s="80"/>
    </row>
    <row r="45" spans="1:18" ht="16.5" customHeight="1">
      <c r="A45" s="84"/>
      <c r="B45" s="121" t="s">
        <v>42</v>
      </c>
      <c r="C45" s="121"/>
      <c r="D45" s="121"/>
      <c r="E45" s="77"/>
      <c r="F45" s="113">
        <v>100000</v>
      </c>
      <c r="G45" s="98">
        <f t="shared" si="12"/>
        <v>100</v>
      </c>
      <c r="H45" s="98">
        <f t="shared" si="13"/>
        <v>0.1371742112482853</v>
      </c>
      <c r="I45" s="97">
        <f t="shared" si="10"/>
        <v>0.5410874776125056</v>
      </c>
      <c r="J45" s="97">
        <v>100000</v>
      </c>
      <c r="K45" s="98">
        <f t="shared" si="14"/>
        <v>100</v>
      </c>
      <c r="L45" s="98">
        <f t="shared" si="17"/>
        <v>0.1375515818431912</v>
      </c>
      <c r="M45" s="97">
        <f t="shared" si="11"/>
        <v>0.5382421012971634</v>
      </c>
      <c r="N45" s="97">
        <v>100000</v>
      </c>
      <c r="O45" s="98">
        <f t="shared" si="15"/>
        <v>200</v>
      </c>
      <c r="P45" s="98">
        <f t="shared" si="16"/>
        <v>0.15527950310559005</v>
      </c>
      <c r="Q45" s="97">
        <f t="shared" si="8"/>
        <v>0.537952552584862</v>
      </c>
      <c r="R45" s="106">
        <v>50000</v>
      </c>
    </row>
    <row r="46" spans="1:18" ht="18" customHeight="1">
      <c r="A46" s="85"/>
      <c r="B46" s="136" t="s">
        <v>63</v>
      </c>
      <c r="C46" s="136"/>
      <c r="D46" s="136"/>
      <c r="E46" s="86"/>
      <c r="F46" s="115">
        <v>72900000</v>
      </c>
      <c r="G46" s="101">
        <f t="shared" si="12"/>
        <v>100.27510316368637</v>
      </c>
      <c r="H46" s="101">
        <f>IF(ISERROR(F46/$F$46*100),"",F46/$F$46*100)</f>
        <v>100</v>
      </c>
      <c r="I46" s="100">
        <f t="shared" si="10"/>
        <v>394.4527711795166</v>
      </c>
      <c r="J46" s="100">
        <v>72700000</v>
      </c>
      <c r="K46" s="101">
        <f t="shared" si="14"/>
        <v>112.88819875776397</v>
      </c>
      <c r="L46" s="101">
        <f t="shared" si="17"/>
        <v>100</v>
      </c>
      <c r="M46" s="100">
        <f t="shared" si="11"/>
        <v>391.3020076430378</v>
      </c>
      <c r="N46" s="100">
        <f>SUM(N33:N45)</f>
        <v>64400000</v>
      </c>
      <c r="O46" s="101">
        <f t="shared" si="15"/>
        <v>97.57575757575758</v>
      </c>
      <c r="P46" s="101">
        <f t="shared" si="16"/>
        <v>100</v>
      </c>
      <c r="Q46" s="100">
        <f t="shared" si="8"/>
        <v>346.44144386465115</v>
      </c>
      <c r="R46" s="108">
        <f>SUM(R33:R45)</f>
        <v>66000000</v>
      </c>
    </row>
    <row r="47" spans="2:18" ht="13.5" customHeight="1">
      <c r="B47" s="137" t="s">
        <v>104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</row>
    <row r="48" spans="2:14" ht="15.75">
      <c r="B48" s="74" t="s">
        <v>64</v>
      </c>
      <c r="J48" s="109" t="s">
        <v>102</v>
      </c>
      <c r="L48" s="109" t="s">
        <v>101</v>
      </c>
      <c r="N48" s="111" t="s">
        <v>103</v>
      </c>
    </row>
    <row r="49" spans="4:14" ht="15.75">
      <c r="D49" s="74" t="s">
        <v>74</v>
      </c>
      <c r="J49" s="75">
        <v>184813</v>
      </c>
      <c r="L49" s="110">
        <v>185790</v>
      </c>
      <c r="N49" s="110">
        <v>185890</v>
      </c>
    </row>
    <row r="50" ht="15.75">
      <c r="B50" s="74" t="s">
        <v>44</v>
      </c>
    </row>
  </sheetData>
  <sheetProtection/>
  <mergeCells count="58">
    <mergeCell ref="B34:D34"/>
    <mergeCell ref="B46:D46"/>
    <mergeCell ref="B47:R47"/>
    <mergeCell ref="B38:D38"/>
    <mergeCell ref="B39:D39"/>
    <mergeCell ref="B40:D40"/>
    <mergeCell ref="B41:D41"/>
    <mergeCell ref="B42:D42"/>
    <mergeCell ref="B43:D43"/>
    <mergeCell ref="B35:D35"/>
    <mergeCell ref="B44:D44"/>
    <mergeCell ref="B45:D45"/>
    <mergeCell ref="B36:D36"/>
    <mergeCell ref="B37:D37"/>
    <mergeCell ref="B28:D28"/>
    <mergeCell ref="B29:D29"/>
    <mergeCell ref="A32:E32"/>
    <mergeCell ref="B33:D33"/>
    <mergeCell ref="B30:D30"/>
    <mergeCell ref="B31:D31"/>
    <mergeCell ref="B20:D20"/>
    <mergeCell ref="B21:D21"/>
    <mergeCell ref="B22:D22"/>
    <mergeCell ref="B23:D23"/>
    <mergeCell ref="B26:D26"/>
    <mergeCell ref="B27:D27"/>
    <mergeCell ref="B24:D24"/>
    <mergeCell ref="B25:D25"/>
    <mergeCell ref="Q5:Q6"/>
    <mergeCell ref="B12:D12"/>
    <mergeCell ref="B14:D14"/>
    <mergeCell ref="B15:D15"/>
    <mergeCell ref="B16:D16"/>
    <mergeCell ref="N5:N6"/>
    <mergeCell ref="O5:O6"/>
    <mergeCell ref="G5:G6"/>
    <mergeCell ref="H5:H6"/>
    <mergeCell ref="I5:I6"/>
    <mergeCell ref="B19:D19"/>
    <mergeCell ref="R5:R6"/>
    <mergeCell ref="A7:E7"/>
    <mergeCell ref="B8:D8"/>
    <mergeCell ref="B9:D9"/>
    <mergeCell ref="B10:D10"/>
    <mergeCell ref="B11:D11"/>
    <mergeCell ref="A4:E6"/>
    <mergeCell ref="N4:Q4"/>
    <mergeCell ref="P5:P6"/>
    <mergeCell ref="J4:M4"/>
    <mergeCell ref="J5:J6"/>
    <mergeCell ref="K5:K6"/>
    <mergeCell ref="L5:L6"/>
    <mergeCell ref="M5:M6"/>
    <mergeCell ref="B18:D18"/>
    <mergeCell ref="B17:D17"/>
    <mergeCell ref="B13:D13"/>
    <mergeCell ref="F4:I4"/>
    <mergeCell ref="F5:F6"/>
  </mergeCells>
  <printOptions/>
  <pageMargins left="0.74" right="0.71" top="0.55" bottom="0.47" header="0.5118110236220472" footer="0.5118110236220472"/>
  <pageSetup firstPageNumber="113" useFirstPageNumber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875" style="4" customWidth="1"/>
    <col min="2" max="2" width="8.625" style="4" customWidth="1"/>
    <col min="3" max="3" width="9.625" style="4" customWidth="1"/>
    <col min="4" max="4" width="11.625" style="4" customWidth="1"/>
    <col min="5" max="5" width="6.25390625" style="4" customWidth="1"/>
    <col min="6" max="16384" width="9.00390625" style="4" customWidth="1"/>
  </cols>
  <sheetData>
    <row r="1" spans="1:5" ht="27.75" customHeight="1">
      <c r="A1" s="1" t="s">
        <v>67</v>
      </c>
      <c r="B1" s="2"/>
      <c r="C1" s="2"/>
      <c r="D1" s="3" t="s">
        <v>96</v>
      </c>
      <c r="E1" s="2"/>
    </row>
    <row r="2" spans="1:5" ht="18" customHeight="1">
      <c r="A2" s="5"/>
      <c r="B2" s="2"/>
      <c r="C2" s="2"/>
      <c r="D2" s="2"/>
      <c r="E2" s="2"/>
    </row>
    <row r="3" spans="1:5" ht="21.75" customHeight="1">
      <c r="A3" s="2"/>
      <c r="B3" s="6" t="s">
        <v>65</v>
      </c>
      <c r="C3" s="6"/>
      <c r="D3" s="7"/>
      <c r="E3" s="6"/>
    </row>
    <row r="4" spans="1:5" ht="21.75" customHeight="1">
      <c r="A4" s="2"/>
      <c r="B4" s="6"/>
      <c r="C4" s="138">
        <v>20716864</v>
      </c>
      <c r="D4" s="138"/>
      <c r="E4" s="9" t="s">
        <v>4</v>
      </c>
    </row>
    <row r="5" spans="1:5" ht="21.75" customHeight="1">
      <c r="A5" s="2"/>
      <c r="B5" s="6" t="s">
        <v>46</v>
      </c>
      <c r="C5" s="6"/>
      <c r="D5" s="7"/>
      <c r="E5" s="6"/>
    </row>
    <row r="6" spans="1:5" ht="21.75" customHeight="1">
      <c r="A6" s="2"/>
      <c r="B6" s="6"/>
      <c r="C6" s="138">
        <v>526057</v>
      </c>
      <c r="D6" s="138"/>
      <c r="E6" s="9" t="s">
        <v>4</v>
      </c>
    </row>
    <row r="7" spans="1:5" ht="21.75" customHeight="1">
      <c r="A7" s="2"/>
      <c r="B7" s="6" t="s">
        <v>47</v>
      </c>
      <c r="C7" s="6"/>
      <c r="D7" s="7"/>
      <c r="E7" s="6"/>
    </row>
    <row r="8" spans="1:5" ht="21.75" customHeight="1">
      <c r="A8" s="2"/>
      <c r="B8" s="6"/>
      <c r="C8" s="139">
        <v>15023375</v>
      </c>
      <c r="D8" s="139"/>
      <c r="E8" s="9" t="s">
        <v>4</v>
      </c>
    </row>
    <row r="9" spans="1:5" ht="21.75" customHeight="1">
      <c r="A9" s="2"/>
      <c r="B9" s="6" t="s">
        <v>48</v>
      </c>
      <c r="C9" s="6"/>
      <c r="D9" s="7"/>
      <c r="E9" s="6"/>
    </row>
    <row r="10" spans="1:5" ht="21.75" customHeight="1">
      <c r="A10" s="2"/>
      <c r="B10" s="6"/>
      <c r="C10" s="139">
        <v>2424460</v>
      </c>
      <c r="D10" s="139"/>
      <c r="E10" s="9" t="s">
        <v>4</v>
      </c>
    </row>
    <row r="11" spans="1:5" ht="21.75" customHeight="1">
      <c r="A11" s="2"/>
      <c r="B11" s="6" t="s">
        <v>66</v>
      </c>
      <c r="C11" s="6"/>
      <c r="D11" s="7"/>
      <c r="E11" s="6"/>
    </row>
    <row r="12" spans="1:5" ht="21.75" customHeight="1">
      <c r="A12" s="2"/>
      <c r="B12" s="6"/>
      <c r="C12" s="139">
        <v>46123</v>
      </c>
      <c r="D12" s="139"/>
      <c r="E12" s="9" t="s">
        <v>4</v>
      </c>
    </row>
    <row r="13" spans="1:5" ht="21.75" customHeight="1">
      <c r="A13" s="2"/>
      <c r="B13" s="6"/>
      <c r="C13" s="8"/>
      <c r="D13" s="8"/>
      <c r="E13" s="9"/>
    </row>
    <row r="14" spans="1:5" ht="21.75" customHeight="1">
      <c r="A14" s="2"/>
      <c r="B14" s="6" t="s">
        <v>44</v>
      </c>
      <c r="C14" s="6"/>
      <c r="D14" s="6"/>
      <c r="E14" s="6"/>
    </row>
    <row r="15" spans="1:5" ht="15.75">
      <c r="A15" s="2"/>
      <c r="B15" s="2"/>
      <c r="C15" s="139"/>
      <c r="D15" s="139"/>
      <c r="E15" s="10"/>
    </row>
    <row r="16" spans="1:5" ht="15.75">
      <c r="A16" s="2"/>
      <c r="B16" s="2"/>
      <c r="C16" s="2"/>
      <c r="D16" s="2"/>
      <c r="E16" s="2"/>
    </row>
  </sheetData>
  <sheetProtection/>
  <mergeCells count="6">
    <mergeCell ref="C4:D4"/>
    <mergeCell ref="C6:D6"/>
    <mergeCell ref="C8:D8"/>
    <mergeCell ref="C10:D10"/>
    <mergeCell ref="C12:D12"/>
    <mergeCell ref="C15:D15"/>
  </mergeCells>
  <printOptions/>
  <pageMargins left="0.7480314960629921" right="0.7480314960629921" top="0.984251968503937" bottom="0.35433070866141736" header="0.5118110236220472" footer="0.2362204724409449"/>
  <pageSetup firstPageNumber="114" useFirstPageNumber="1"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20.50390625" style="59" customWidth="1"/>
    <col min="3" max="3" width="1.4921875" style="4" customWidth="1"/>
    <col min="4" max="4" width="13.75390625" style="4" customWidth="1"/>
    <col min="5" max="5" width="6.50390625" style="4" customWidth="1"/>
    <col min="6" max="6" width="13.75390625" style="4" customWidth="1"/>
    <col min="7" max="7" width="6.50390625" style="4" customWidth="1"/>
    <col min="8" max="8" width="13.75390625" style="4" customWidth="1"/>
    <col min="9" max="9" width="6.50390625" style="4" customWidth="1"/>
    <col min="10" max="10" width="13.75390625" style="4" customWidth="1"/>
    <col min="11" max="11" width="6.50390625" style="4" customWidth="1"/>
    <col min="12" max="12" width="13.75390625" style="4" customWidth="1"/>
    <col min="13" max="13" width="6.50390625" style="4" customWidth="1"/>
    <col min="14" max="14" width="13.75390625" style="4" customWidth="1"/>
    <col min="15" max="15" width="6.50390625" style="4" customWidth="1"/>
    <col min="16" max="16" width="13.875" style="15" customWidth="1"/>
    <col min="17" max="17" width="6.50390625" style="4" customWidth="1"/>
    <col min="18" max="18" width="13.875" style="15" customWidth="1"/>
    <col min="19" max="19" width="6.50390625" style="4" customWidth="1"/>
    <col min="20" max="20" width="13.875" style="15" customWidth="1"/>
    <col min="21" max="21" width="6.50390625" style="4" customWidth="1"/>
    <col min="22" max="22" width="5.50390625" style="4" customWidth="1"/>
    <col min="23" max="23" width="9.875" style="4" customWidth="1"/>
    <col min="24" max="24" width="5.50390625" style="4" customWidth="1"/>
    <col min="25" max="25" width="11.375" style="4" customWidth="1"/>
    <col min="26" max="26" width="6.75390625" style="4" customWidth="1"/>
    <col min="27" max="27" width="10.125" style="4" customWidth="1"/>
    <col min="28" max="28" width="7.625" style="4" customWidth="1"/>
    <col min="29" max="16384" width="9.00390625" style="4" customWidth="1"/>
  </cols>
  <sheetData>
    <row r="1" spans="1:26" ht="21.75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Q1" s="15"/>
      <c r="S1" s="15"/>
      <c r="U1" s="15"/>
      <c r="V1" s="15"/>
      <c r="W1" s="15"/>
      <c r="X1" s="15"/>
      <c r="Y1" s="15"/>
      <c r="Z1" s="15"/>
    </row>
    <row r="2" spans="1:26" ht="4.5" customHeight="1">
      <c r="A2" s="13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15"/>
      <c r="S2" s="15"/>
      <c r="U2" s="15"/>
      <c r="V2" s="15"/>
      <c r="W2" s="15"/>
      <c r="X2" s="15"/>
      <c r="Y2" s="15"/>
      <c r="Z2" s="15"/>
    </row>
    <row r="3" spans="1:26" ht="22.5" customHeight="1">
      <c r="A3" s="16" t="s">
        <v>105</v>
      </c>
      <c r="B3" s="17"/>
      <c r="C3" s="14"/>
      <c r="D3" s="14"/>
      <c r="E3" s="14"/>
      <c r="F3" s="14"/>
      <c r="G3" s="14"/>
      <c r="H3" s="14"/>
      <c r="I3" s="14"/>
      <c r="J3" s="14"/>
      <c r="K3" s="14"/>
      <c r="L3" s="142" t="s">
        <v>97</v>
      </c>
      <c r="M3" s="142"/>
      <c r="N3" s="142"/>
      <c r="O3" s="142"/>
      <c r="P3" s="142"/>
      <c r="Q3" s="142"/>
      <c r="R3" s="142"/>
      <c r="S3" s="142"/>
      <c r="T3" s="143"/>
      <c r="U3" s="143"/>
      <c r="V3" s="18"/>
      <c r="W3" s="146"/>
      <c r="X3" s="146"/>
      <c r="Y3" s="146"/>
      <c r="Z3" s="146"/>
    </row>
    <row r="4" spans="1:26" ht="19.5" customHeight="1">
      <c r="A4" s="19"/>
      <c r="B4" s="20" t="s">
        <v>1</v>
      </c>
      <c r="C4" s="21"/>
      <c r="D4" s="140" t="s">
        <v>76</v>
      </c>
      <c r="E4" s="141"/>
      <c r="F4" s="140" t="s">
        <v>77</v>
      </c>
      <c r="G4" s="141"/>
      <c r="H4" s="140" t="s">
        <v>78</v>
      </c>
      <c r="I4" s="141"/>
      <c r="J4" s="140" t="s">
        <v>73</v>
      </c>
      <c r="K4" s="141"/>
      <c r="L4" s="140" t="s">
        <v>75</v>
      </c>
      <c r="M4" s="141"/>
      <c r="N4" s="140" t="s">
        <v>79</v>
      </c>
      <c r="O4" s="141"/>
      <c r="P4" s="140" t="s">
        <v>80</v>
      </c>
      <c r="Q4" s="145"/>
      <c r="R4" s="140" t="s">
        <v>85</v>
      </c>
      <c r="S4" s="141"/>
      <c r="T4" s="140" t="s">
        <v>98</v>
      </c>
      <c r="U4" s="141"/>
      <c r="V4" s="89"/>
      <c r="W4" s="147"/>
      <c r="X4" s="147"/>
      <c r="Y4" s="147"/>
      <c r="Z4" s="147"/>
    </row>
    <row r="5" spans="1:26" ht="19.5" customHeight="1">
      <c r="A5" s="24"/>
      <c r="B5" s="25" t="s">
        <v>5</v>
      </c>
      <c r="C5" s="26"/>
      <c r="D5" s="27" t="s">
        <v>2</v>
      </c>
      <c r="E5" s="27" t="s">
        <v>3</v>
      </c>
      <c r="F5" s="27" t="s">
        <v>2</v>
      </c>
      <c r="G5" s="27" t="s">
        <v>3</v>
      </c>
      <c r="H5" s="117" t="s">
        <v>2</v>
      </c>
      <c r="I5" s="116" t="s">
        <v>3</v>
      </c>
      <c r="J5" s="27" t="s">
        <v>2</v>
      </c>
      <c r="K5" s="27" t="s">
        <v>3</v>
      </c>
      <c r="L5" s="27" t="s">
        <v>2</v>
      </c>
      <c r="M5" s="27" t="s">
        <v>3</v>
      </c>
      <c r="N5" s="27" t="s">
        <v>2</v>
      </c>
      <c r="O5" s="27" t="s">
        <v>3</v>
      </c>
      <c r="P5" s="27" t="s">
        <v>2</v>
      </c>
      <c r="Q5" s="90" t="s">
        <v>3</v>
      </c>
      <c r="R5" s="27" t="s">
        <v>2</v>
      </c>
      <c r="S5" s="27" t="s">
        <v>3</v>
      </c>
      <c r="T5" s="116" t="s">
        <v>2</v>
      </c>
      <c r="U5" s="27" t="s">
        <v>3</v>
      </c>
      <c r="V5" s="28"/>
      <c r="W5" s="28"/>
      <c r="X5" s="28"/>
      <c r="Y5" s="28"/>
      <c r="Z5" s="28"/>
    </row>
    <row r="6" spans="1:26" ht="17.25" customHeight="1">
      <c r="A6" s="29"/>
      <c r="B6" s="30"/>
      <c r="C6" s="21"/>
      <c r="D6" s="48" t="s">
        <v>4</v>
      </c>
      <c r="E6" s="33"/>
      <c r="F6" s="87" t="s">
        <v>4</v>
      </c>
      <c r="G6" s="33"/>
      <c r="H6" s="93" t="s">
        <v>4</v>
      </c>
      <c r="I6" s="94"/>
      <c r="J6" s="93" t="s">
        <v>4</v>
      </c>
      <c r="K6" s="32"/>
      <c r="L6" s="31" t="s">
        <v>4</v>
      </c>
      <c r="M6" s="32"/>
      <c r="N6" s="93" t="s">
        <v>4</v>
      </c>
      <c r="O6" s="94"/>
      <c r="P6" s="31" t="s">
        <v>4</v>
      </c>
      <c r="Q6" s="94"/>
      <c r="R6" s="87" t="s">
        <v>4</v>
      </c>
      <c r="S6" s="94"/>
      <c r="T6" s="93" t="s">
        <v>4</v>
      </c>
      <c r="U6" s="34"/>
      <c r="V6" s="35"/>
      <c r="W6" s="35"/>
      <c r="X6" s="35"/>
      <c r="Y6" s="36"/>
      <c r="Z6" s="36"/>
    </row>
    <row r="7" spans="1:26" ht="16.5" customHeight="1">
      <c r="A7" s="37"/>
      <c r="B7" s="38" t="s">
        <v>6</v>
      </c>
      <c r="C7" s="39"/>
      <c r="D7" s="95">
        <v>21654712</v>
      </c>
      <c r="E7" s="41">
        <f>D7/T7*100</f>
        <v>90.19111983625024</v>
      </c>
      <c r="F7" s="41">
        <v>21862215</v>
      </c>
      <c r="G7" s="41">
        <f>F7/T7*100</f>
        <v>91.05536259040838</v>
      </c>
      <c r="H7" s="41">
        <v>22501147</v>
      </c>
      <c r="I7" s="41">
        <f>H7/T7*100</f>
        <v>93.71649207480027</v>
      </c>
      <c r="J7" s="41">
        <v>23019575</v>
      </c>
      <c r="K7" s="40">
        <f aca="true" t="shared" si="0" ref="K7:K31">J7/T7*100</f>
        <v>95.87572660419357</v>
      </c>
      <c r="L7" s="40">
        <v>23199590</v>
      </c>
      <c r="M7" s="40">
        <f aca="true" t="shared" si="1" ref="M7:M31">L7/T7*100</f>
        <v>96.62548279754876</v>
      </c>
      <c r="N7" s="41">
        <v>23559046</v>
      </c>
      <c r="O7" s="41">
        <f aca="true" t="shared" si="2" ref="O7:O31">N7/T7*100</f>
        <v>98.12260449428891</v>
      </c>
      <c r="P7" s="40">
        <v>23680435</v>
      </c>
      <c r="Q7" s="41">
        <f>P7/T7*100</f>
        <v>98.62818544340531</v>
      </c>
      <c r="R7" s="41">
        <v>24089652</v>
      </c>
      <c r="S7" s="41">
        <f>R7/T7*100</f>
        <v>100.33255996872946</v>
      </c>
      <c r="T7" s="41">
        <v>24009805</v>
      </c>
      <c r="U7" s="42">
        <v>100</v>
      </c>
      <c r="V7" s="35"/>
      <c r="W7" s="43"/>
      <c r="X7" s="35"/>
      <c r="Y7" s="36"/>
      <c r="Z7" s="36"/>
    </row>
    <row r="8" spans="1:26" ht="16.5" customHeight="1">
      <c r="A8" s="37"/>
      <c r="B8" s="38" t="s">
        <v>7</v>
      </c>
      <c r="C8" s="39"/>
      <c r="D8" s="95">
        <v>318945</v>
      </c>
      <c r="E8" s="41">
        <f>D8/T8*100</f>
        <v>98.07113997380219</v>
      </c>
      <c r="F8" s="41">
        <v>305436</v>
      </c>
      <c r="G8" s="41">
        <f>F8/T8*100</f>
        <v>93.91731084995295</v>
      </c>
      <c r="H8" s="41">
        <v>305940</v>
      </c>
      <c r="I8" s="41">
        <f>H8/T8*100</f>
        <v>94.07228382192866</v>
      </c>
      <c r="J8" s="41">
        <v>322927</v>
      </c>
      <c r="K8" s="40">
        <f t="shared" si="0"/>
        <v>99.29554944683258</v>
      </c>
      <c r="L8" s="40">
        <v>322193</v>
      </c>
      <c r="M8" s="40">
        <f t="shared" si="1"/>
        <v>99.06985468209017</v>
      </c>
      <c r="N8" s="41">
        <v>313928</v>
      </c>
      <c r="O8" s="41">
        <f>N8/T8*100</f>
        <v>96.52848243332166</v>
      </c>
      <c r="P8" s="40">
        <v>318709</v>
      </c>
      <c r="Q8" s="41">
        <f aca="true" t="shared" si="3" ref="Q8:Q31">P8/T8*100</f>
        <v>97.99857326470244</v>
      </c>
      <c r="R8" s="41">
        <v>325609</v>
      </c>
      <c r="S8" s="41">
        <f aca="true" t="shared" si="4" ref="S8:S31">R8/T8*100</f>
        <v>100.12022704770338</v>
      </c>
      <c r="T8" s="41">
        <v>325218</v>
      </c>
      <c r="U8" s="42">
        <v>100</v>
      </c>
      <c r="V8" s="35"/>
      <c r="W8" s="43"/>
      <c r="X8" s="35"/>
      <c r="Y8" s="36"/>
      <c r="Z8" s="36"/>
    </row>
    <row r="9" spans="1:26" ht="16.5" customHeight="1">
      <c r="A9" s="37"/>
      <c r="B9" s="38" t="s">
        <v>8</v>
      </c>
      <c r="C9" s="39"/>
      <c r="D9" s="95">
        <v>96730</v>
      </c>
      <c r="E9" s="41">
        <f>D9/T9*100</f>
        <v>282.95208564909615</v>
      </c>
      <c r="F9" s="41">
        <v>95461</v>
      </c>
      <c r="G9" s="41">
        <f>F9/T9*100</f>
        <v>279.2400397823671</v>
      </c>
      <c r="H9" s="41">
        <v>93878</v>
      </c>
      <c r="I9" s="41">
        <f>H9/T9*100</f>
        <v>274.6094892646112</v>
      </c>
      <c r="J9" s="41">
        <v>79239</v>
      </c>
      <c r="K9" s="40">
        <f t="shared" si="0"/>
        <v>231.7878663780495</v>
      </c>
      <c r="L9" s="40">
        <v>34271</v>
      </c>
      <c r="M9" s="40">
        <f t="shared" si="1"/>
        <v>100.24863979406776</v>
      </c>
      <c r="N9" s="41">
        <v>61135</v>
      </c>
      <c r="O9" s="41">
        <f t="shared" si="2"/>
        <v>178.83051541566724</v>
      </c>
      <c r="P9" s="40">
        <v>57770</v>
      </c>
      <c r="Q9" s="41">
        <f>P9/T9*100</f>
        <v>168.9873047446323</v>
      </c>
      <c r="R9" s="41">
        <v>35216</v>
      </c>
      <c r="S9" s="41">
        <f t="shared" si="4"/>
        <v>103.01292926929153</v>
      </c>
      <c r="T9" s="41">
        <v>34186</v>
      </c>
      <c r="U9" s="42">
        <v>100</v>
      </c>
      <c r="V9" s="35"/>
      <c r="W9" s="43"/>
      <c r="X9" s="35"/>
      <c r="Y9" s="36"/>
      <c r="Z9" s="36"/>
    </row>
    <row r="10" spans="1:26" ht="16.5">
      <c r="A10" s="37"/>
      <c r="B10" s="38" t="s">
        <v>9</v>
      </c>
      <c r="C10" s="39"/>
      <c r="D10" s="95">
        <v>74969</v>
      </c>
      <c r="E10" s="41">
        <f>D10/T10*100</f>
        <v>51.75701424942009</v>
      </c>
      <c r="F10" s="41">
        <v>139067</v>
      </c>
      <c r="G10" s="41">
        <f>F10/T10*100</f>
        <v>96.0089196951287</v>
      </c>
      <c r="H10" s="41">
        <v>253909</v>
      </c>
      <c r="I10" s="41">
        <f>H10/T10*100</f>
        <v>175.29341102396995</v>
      </c>
      <c r="J10" s="41">
        <v>186608</v>
      </c>
      <c r="K10" s="40">
        <f t="shared" si="0"/>
        <v>128.8302220258478</v>
      </c>
      <c r="L10" s="40">
        <v>124948</v>
      </c>
      <c r="M10" s="40">
        <f t="shared" si="1"/>
        <v>86.26146028940683</v>
      </c>
      <c r="N10" s="41">
        <v>173406</v>
      </c>
      <c r="O10" s="41">
        <f t="shared" si="2"/>
        <v>119.7158400530211</v>
      </c>
      <c r="P10" s="40">
        <v>137502</v>
      </c>
      <c r="Q10" s="41">
        <f t="shared" si="3"/>
        <v>94.92847674803933</v>
      </c>
      <c r="R10" s="41">
        <v>162499</v>
      </c>
      <c r="S10" s="41">
        <f t="shared" si="4"/>
        <v>112.18587760963217</v>
      </c>
      <c r="T10" s="41">
        <v>144848</v>
      </c>
      <c r="U10" s="42">
        <v>100</v>
      </c>
      <c r="V10" s="35"/>
      <c r="W10" s="43"/>
      <c r="X10" s="35"/>
      <c r="Y10" s="36"/>
      <c r="Z10" s="36"/>
    </row>
    <row r="11" spans="1:26" ht="16.5">
      <c r="A11" s="37"/>
      <c r="B11" s="104" t="s">
        <v>10</v>
      </c>
      <c r="C11" s="39"/>
      <c r="D11" s="95">
        <v>17313</v>
      </c>
      <c r="E11" s="41">
        <f>D11/T11*100</f>
        <v>10.554712219031769</v>
      </c>
      <c r="F11" s="41">
        <v>213860</v>
      </c>
      <c r="G11" s="41">
        <f>F11/T11*100</f>
        <v>130.3777944412946</v>
      </c>
      <c r="H11" s="41">
        <v>133942</v>
      </c>
      <c r="I11" s="41">
        <f>H11/T11*100</f>
        <v>81.65651614633819</v>
      </c>
      <c r="J11" s="41">
        <v>205259</v>
      </c>
      <c r="K11" s="40">
        <f t="shared" si="0"/>
        <v>125.13427339954033</v>
      </c>
      <c r="L11" s="40">
        <v>73788</v>
      </c>
      <c r="M11" s="40">
        <f t="shared" si="1"/>
        <v>44.984179819668235</v>
      </c>
      <c r="N11" s="41">
        <v>175665</v>
      </c>
      <c r="O11" s="41">
        <f t="shared" si="2"/>
        <v>107.09256177186019</v>
      </c>
      <c r="P11" s="40">
        <v>116532</v>
      </c>
      <c r="Q11" s="41">
        <f>P11/T11*100</f>
        <v>71.04266876383123</v>
      </c>
      <c r="R11" s="41">
        <v>93528</v>
      </c>
      <c r="S11" s="41">
        <f t="shared" si="4"/>
        <v>57.01849040730106</v>
      </c>
      <c r="T11" s="41">
        <v>164031</v>
      </c>
      <c r="U11" s="42">
        <v>100</v>
      </c>
      <c r="V11" s="35"/>
      <c r="W11" s="43"/>
      <c r="X11" s="35"/>
      <c r="Y11" s="36"/>
      <c r="Z11" s="36"/>
    </row>
    <row r="12" spans="1:26" ht="16.5">
      <c r="A12" s="37"/>
      <c r="B12" s="38" t="s">
        <v>87</v>
      </c>
      <c r="C12" s="39"/>
      <c r="D12" s="96" t="s">
        <v>81</v>
      </c>
      <c r="E12" s="69" t="s">
        <v>81</v>
      </c>
      <c r="F12" s="69" t="s">
        <v>81</v>
      </c>
      <c r="G12" s="69" t="s">
        <v>81</v>
      </c>
      <c r="H12" s="69" t="s">
        <v>81</v>
      </c>
      <c r="I12" s="69" t="s">
        <v>81</v>
      </c>
      <c r="J12" s="69" t="s">
        <v>81</v>
      </c>
      <c r="K12" s="103" t="s">
        <v>81</v>
      </c>
      <c r="L12" s="103" t="s">
        <v>81</v>
      </c>
      <c r="M12" s="103" t="s">
        <v>81</v>
      </c>
      <c r="N12" s="69" t="s">
        <v>81</v>
      </c>
      <c r="O12" s="69" t="s">
        <v>81</v>
      </c>
      <c r="P12" s="103" t="s">
        <v>81</v>
      </c>
      <c r="Q12" s="69" t="s">
        <v>81</v>
      </c>
      <c r="R12" s="69" t="s">
        <v>81</v>
      </c>
      <c r="S12" s="69" t="s">
        <v>81</v>
      </c>
      <c r="T12" s="41">
        <v>95934</v>
      </c>
      <c r="U12" s="42">
        <v>100</v>
      </c>
      <c r="V12" s="35"/>
      <c r="W12" s="43"/>
      <c r="X12" s="35"/>
      <c r="Y12" s="36"/>
      <c r="Z12" s="36"/>
    </row>
    <row r="13" spans="1:26" ht="16.5" customHeight="1">
      <c r="A13" s="37"/>
      <c r="B13" s="38" t="s">
        <v>11</v>
      </c>
      <c r="C13" s="39"/>
      <c r="D13" s="95">
        <v>1522920</v>
      </c>
      <c r="E13" s="41">
        <f>D13/T13*100</f>
        <v>42.15290600459969</v>
      </c>
      <c r="F13" s="41">
        <v>1509941</v>
      </c>
      <c r="G13" s="41">
        <f>F13/T13*100</f>
        <v>41.79366023526598</v>
      </c>
      <c r="H13" s="41">
        <v>1913419</v>
      </c>
      <c r="I13" s="41">
        <f>H13/T13*100</f>
        <v>52.961528678075766</v>
      </c>
      <c r="J13" s="41">
        <v>3366939</v>
      </c>
      <c r="K13" s="40">
        <f t="shared" si="0"/>
        <v>93.1935119311723</v>
      </c>
      <c r="L13" s="40">
        <v>3052369</v>
      </c>
      <c r="M13" s="40">
        <f t="shared" si="1"/>
        <v>84.48652821445248</v>
      </c>
      <c r="N13" s="41">
        <v>3096251</v>
      </c>
      <c r="O13" s="41">
        <f t="shared" si="2"/>
        <v>85.70113818824878</v>
      </c>
      <c r="P13" s="40">
        <v>3026816</v>
      </c>
      <c r="Q13" s="41">
        <f t="shared" si="3"/>
        <v>83.77924667166918</v>
      </c>
      <c r="R13" s="41">
        <v>2886969</v>
      </c>
      <c r="S13" s="41">
        <f t="shared" si="4"/>
        <v>79.90842125337718</v>
      </c>
      <c r="T13" s="41">
        <v>3612847</v>
      </c>
      <c r="U13" s="42">
        <v>100</v>
      </c>
      <c r="V13" s="44"/>
      <c r="W13" s="45"/>
      <c r="X13" s="44"/>
      <c r="Y13" s="44"/>
      <c r="Z13" s="46"/>
    </row>
    <row r="14" spans="1:26" ht="16.5" customHeight="1">
      <c r="A14" s="37"/>
      <c r="B14" s="47" t="s">
        <v>12</v>
      </c>
      <c r="C14" s="39"/>
      <c r="D14" s="95">
        <v>34541</v>
      </c>
      <c r="E14" s="41">
        <f>D14/T14*100</f>
        <v>136.60668380462727</v>
      </c>
      <c r="F14" s="41">
        <v>34110</v>
      </c>
      <c r="G14" s="41">
        <f>F14/T14*100</f>
        <v>134.90211587897963</v>
      </c>
      <c r="H14" s="41">
        <v>33765</v>
      </c>
      <c r="I14" s="41">
        <f>H14/T14*100</f>
        <v>133.53767055566541</v>
      </c>
      <c r="J14" s="41">
        <v>33408</v>
      </c>
      <c r="K14" s="40">
        <f t="shared" si="0"/>
        <v>132.12576626458375</v>
      </c>
      <c r="L14" s="40">
        <v>33448</v>
      </c>
      <c r="M14" s="40">
        <f t="shared" si="1"/>
        <v>132.2839628238086</v>
      </c>
      <c r="N14" s="41">
        <v>32208</v>
      </c>
      <c r="O14" s="41">
        <f t="shared" si="2"/>
        <v>127.37986948783863</v>
      </c>
      <c r="P14" s="40">
        <v>30899</v>
      </c>
      <c r="Q14" s="41">
        <f>P14/T14*100</f>
        <v>122.20288708720585</v>
      </c>
      <c r="R14" s="41">
        <v>29553</v>
      </c>
      <c r="S14" s="41">
        <f t="shared" si="4"/>
        <v>116.87957286929009</v>
      </c>
      <c r="T14" s="41">
        <v>25285</v>
      </c>
      <c r="U14" s="42">
        <v>100</v>
      </c>
      <c r="V14" s="35"/>
      <c r="W14" s="43"/>
      <c r="X14" s="35"/>
      <c r="Y14" s="36"/>
      <c r="Z14" s="36"/>
    </row>
    <row r="15" spans="1:26" ht="16.5" customHeight="1">
      <c r="A15" s="37"/>
      <c r="B15" s="38" t="s">
        <v>13</v>
      </c>
      <c r="C15" s="39"/>
      <c r="D15" s="95">
        <v>164431</v>
      </c>
      <c r="E15" s="69" t="s">
        <v>89</v>
      </c>
      <c r="F15" s="41">
        <v>150309</v>
      </c>
      <c r="G15" s="69" t="s">
        <v>89</v>
      </c>
      <c r="H15" s="41">
        <v>75123</v>
      </c>
      <c r="I15" s="69" t="s">
        <v>89</v>
      </c>
      <c r="J15" s="41">
        <v>117952</v>
      </c>
      <c r="K15" s="69" t="s">
        <v>89</v>
      </c>
      <c r="L15" s="40">
        <v>128222</v>
      </c>
      <c r="M15" s="69" t="s">
        <v>89</v>
      </c>
      <c r="N15" s="41">
        <v>160168</v>
      </c>
      <c r="O15" s="69" t="s">
        <v>89</v>
      </c>
      <c r="P15" s="40">
        <v>172868</v>
      </c>
      <c r="Q15" s="69" t="s">
        <v>89</v>
      </c>
      <c r="R15" s="41">
        <v>92081</v>
      </c>
      <c r="S15" s="69" t="s">
        <v>89</v>
      </c>
      <c r="T15" s="69" t="s">
        <v>100</v>
      </c>
      <c r="U15" s="70" t="s">
        <v>89</v>
      </c>
      <c r="V15" s="35"/>
      <c r="W15" s="35"/>
      <c r="X15" s="35"/>
      <c r="Y15" s="36"/>
      <c r="Z15" s="36"/>
    </row>
    <row r="16" spans="1:26" ht="16.5" customHeight="1">
      <c r="A16" s="37"/>
      <c r="B16" s="38" t="s">
        <v>82</v>
      </c>
      <c r="C16" s="39"/>
      <c r="D16" s="96" t="s">
        <v>89</v>
      </c>
      <c r="E16" s="69" t="s">
        <v>89</v>
      </c>
      <c r="F16" s="69" t="s">
        <v>92</v>
      </c>
      <c r="G16" s="69" t="s">
        <v>89</v>
      </c>
      <c r="H16" s="69" t="s">
        <v>93</v>
      </c>
      <c r="I16" s="69" t="s">
        <v>89</v>
      </c>
      <c r="J16" s="69" t="s">
        <v>92</v>
      </c>
      <c r="K16" s="69" t="s">
        <v>89</v>
      </c>
      <c r="L16" s="103" t="s">
        <v>92</v>
      </c>
      <c r="M16" s="69" t="s">
        <v>89</v>
      </c>
      <c r="N16" s="69" t="s">
        <v>92</v>
      </c>
      <c r="O16" s="69" t="s">
        <v>89</v>
      </c>
      <c r="P16" s="103" t="s">
        <v>94</v>
      </c>
      <c r="Q16" s="69" t="s">
        <v>89</v>
      </c>
      <c r="R16" s="41">
        <v>28663</v>
      </c>
      <c r="S16" s="41">
        <f t="shared" si="4"/>
        <v>52.06437433019091</v>
      </c>
      <c r="T16" s="41">
        <v>55053</v>
      </c>
      <c r="U16" s="42">
        <v>100</v>
      </c>
      <c r="V16" s="35"/>
      <c r="W16" s="35"/>
      <c r="X16" s="35"/>
      <c r="Y16" s="36"/>
      <c r="Z16" s="36"/>
    </row>
    <row r="17" spans="1:26" ht="16.5" customHeight="1">
      <c r="A17" s="48" t="s">
        <v>68</v>
      </c>
      <c r="B17" s="38" t="s">
        <v>14</v>
      </c>
      <c r="C17" s="39"/>
      <c r="D17" s="95">
        <v>231773</v>
      </c>
      <c r="E17" s="41">
        <f aca="true" t="shared" si="5" ref="E17:E31">D17/T17*100</f>
        <v>106.00522312628348</v>
      </c>
      <c r="F17" s="41">
        <v>220223</v>
      </c>
      <c r="G17" s="41">
        <f aca="true" t="shared" si="6" ref="G17:G31">F17/T17*100</f>
        <v>100.72263918808287</v>
      </c>
      <c r="H17" s="41">
        <v>217932</v>
      </c>
      <c r="I17" s="41">
        <f aca="true" t="shared" si="7" ref="I17:I31">H17/T17*100</f>
        <v>99.67481236536273</v>
      </c>
      <c r="J17" s="41">
        <v>217779</v>
      </c>
      <c r="K17" s="40">
        <f t="shared" si="0"/>
        <v>99.6048352794281</v>
      </c>
      <c r="L17" s="40">
        <v>217650</v>
      </c>
      <c r="M17" s="40">
        <f t="shared" si="1"/>
        <v>99.54583499128717</v>
      </c>
      <c r="N17" s="41">
        <v>217584</v>
      </c>
      <c r="O17" s="41">
        <f t="shared" si="2"/>
        <v>99.5156487973546</v>
      </c>
      <c r="P17" s="40">
        <v>217584</v>
      </c>
      <c r="Q17" s="41">
        <f t="shared" si="3"/>
        <v>99.5156487973546</v>
      </c>
      <c r="R17" s="41">
        <v>218643</v>
      </c>
      <c r="S17" s="41">
        <f t="shared" si="4"/>
        <v>100</v>
      </c>
      <c r="T17" s="41">
        <v>218643</v>
      </c>
      <c r="U17" s="42">
        <v>100</v>
      </c>
      <c r="V17" s="49"/>
      <c r="W17" s="50"/>
      <c r="X17" s="49"/>
      <c r="Y17" s="50"/>
      <c r="Z17" s="49"/>
    </row>
    <row r="18" spans="1:21" ht="16.5" customHeight="1">
      <c r="A18" s="37"/>
      <c r="B18" s="38" t="s">
        <v>15</v>
      </c>
      <c r="C18" s="39"/>
      <c r="D18" s="95">
        <v>203514</v>
      </c>
      <c r="E18" s="41">
        <f t="shared" si="5"/>
        <v>89.20144991694097</v>
      </c>
      <c r="F18" s="41">
        <v>188922</v>
      </c>
      <c r="G18" s="41">
        <f t="shared" si="6"/>
        <v>82.80568570814943</v>
      </c>
      <c r="H18" s="41">
        <v>212234</v>
      </c>
      <c r="I18" s="41">
        <f t="shared" si="7"/>
        <v>93.02348006364205</v>
      </c>
      <c r="J18" s="41">
        <v>156537</v>
      </c>
      <c r="K18" s="40">
        <f t="shared" si="0"/>
        <v>68.61113911400783</v>
      </c>
      <c r="L18" s="40">
        <v>148035</v>
      </c>
      <c r="M18" s="40">
        <f t="shared" si="1"/>
        <v>64.88465972097427</v>
      </c>
      <c r="N18" s="41">
        <v>157972</v>
      </c>
      <c r="O18" s="41">
        <f t="shared" si="2"/>
        <v>69.24010852461747</v>
      </c>
      <c r="P18" s="40">
        <v>176120</v>
      </c>
      <c r="Q18" s="41">
        <f t="shared" si="3"/>
        <v>77.19448961433437</v>
      </c>
      <c r="R18" s="41">
        <v>214228</v>
      </c>
      <c r="S18" s="41">
        <f t="shared" si="4"/>
        <v>93.89746264535329</v>
      </c>
      <c r="T18" s="41">
        <v>228151</v>
      </c>
      <c r="U18" s="42">
        <v>100</v>
      </c>
    </row>
    <row r="19" spans="1:26" ht="16.5" customHeight="1">
      <c r="A19" s="37"/>
      <c r="B19" s="38" t="s">
        <v>16</v>
      </c>
      <c r="C19" s="39"/>
      <c r="D19" s="95">
        <v>8998790</v>
      </c>
      <c r="E19" s="41">
        <f t="shared" si="5"/>
        <v>120.41069851074757</v>
      </c>
      <c r="F19" s="41">
        <v>8669044</v>
      </c>
      <c r="G19" s="41">
        <f t="shared" si="6"/>
        <v>115.99844461982167</v>
      </c>
      <c r="H19" s="41">
        <v>8281684</v>
      </c>
      <c r="I19" s="41">
        <f t="shared" si="7"/>
        <v>110.81527130706262</v>
      </c>
      <c r="J19" s="41">
        <v>8142259</v>
      </c>
      <c r="K19" s="40">
        <f t="shared" si="0"/>
        <v>108.94965808129993</v>
      </c>
      <c r="L19" s="40">
        <v>7623751</v>
      </c>
      <c r="M19" s="40">
        <f t="shared" si="1"/>
        <v>102.01162413857978</v>
      </c>
      <c r="N19" s="41">
        <v>7211292</v>
      </c>
      <c r="O19" s="41">
        <f t="shared" si="2"/>
        <v>96.49260699326975</v>
      </c>
      <c r="P19" s="40">
        <v>7456715</v>
      </c>
      <c r="Q19" s="41">
        <f t="shared" si="3"/>
        <v>99.77655459740355</v>
      </c>
      <c r="R19" s="41">
        <v>7648345</v>
      </c>
      <c r="S19" s="41">
        <f t="shared" si="4"/>
        <v>102.34071068456798</v>
      </c>
      <c r="T19" s="41">
        <v>7473414</v>
      </c>
      <c r="U19" s="42">
        <v>100</v>
      </c>
      <c r="V19" s="15"/>
      <c r="W19" s="15"/>
      <c r="X19" s="15"/>
      <c r="Y19" s="15"/>
      <c r="Z19" s="15"/>
    </row>
    <row r="20" spans="1:26" ht="16.5" customHeight="1">
      <c r="A20" s="48" t="s">
        <v>69</v>
      </c>
      <c r="B20" s="38" t="s">
        <v>17</v>
      </c>
      <c r="C20" s="39"/>
      <c r="D20" s="95">
        <v>28095</v>
      </c>
      <c r="E20" s="41">
        <f t="shared" si="5"/>
        <v>116.71721158240207</v>
      </c>
      <c r="F20" s="41">
        <v>27605</v>
      </c>
      <c r="G20" s="41">
        <f t="shared" si="6"/>
        <v>114.68156703086703</v>
      </c>
      <c r="H20" s="41">
        <v>25227</v>
      </c>
      <c r="I20" s="41">
        <f t="shared" si="7"/>
        <v>104.8024593909684</v>
      </c>
      <c r="J20" s="41">
        <v>27513</v>
      </c>
      <c r="K20" s="40">
        <f t="shared" si="0"/>
        <v>114.29936438037474</v>
      </c>
      <c r="L20" s="40">
        <v>26262</v>
      </c>
      <c r="M20" s="40">
        <f t="shared" si="1"/>
        <v>109.10223920900668</v>
      </c>
      <c r="N20" s="41">
        <v>24256</v>
      </c>
      <c r="O20" s="41">
        <f t="shared" si="2"/>
        <v>100.76855967762037</v>
      </c>
      <c r="P20" s="40">
        <v>22130</v>
      </c>
      <c r="Q20" s="41">
        <f t="shared" si="3"/>
        <v>91.93635494993975</v>
      </c>
      <c r="R20" s="41">
        <v>21303</v>
      </c>
      <c r="S20" s="41">
        <f t="shared" si="4"/>
        <v>88.50068547214491</v>
      </c>
      <c r="T20" s="41">
        <v>24071</v>
      </c>
      <c r="U20" s="42">
        <v>100</v>
      </c>
      <c r="V20" s="51"/>
      <c r="W20" s="23"/>
      <c r="X20" s="51"/>
      <c r="Y20" s="23"/>
      <c r="Z20" s="51"/>
    </row>
    <row r="21" spans="1:30" ht="16.5" customHeight="1">
      <c r="A21" s="37"/>
      <c r="B21" s="38" t="s">
        <v>18</v>
      </c>
      <c r="C21" s="39"/>
      <c r="D21" s="95">
        <v>784968</v>
      </c>
      <c r="E21" s="41">
        <f t="shared" si="5"/>
        <v>396.4264611561984</v>
      </c>
      <c r="F21" s="41">
        <v>822904</v>
      </c>
      <c r="G21" s="41">
        <f t="shared" si="6"/>
        <v>415.5849927529279</v>
      </c>
      <c r="H21" s="41">
        <v>826091</v>
      </c>
      <c r="I21" s="41">
        <f t="shared" si="7"/>
        <v>417.1944992954937</v>
      </c>
      <c r="J21" s="41">
        <v>722837</v>
      </c>
      <c r="K21" s="40">
        <f t="shared" si="0"/>
        <v>365.0489114241128</v>
      </c>
      <c r="L21" s="40">
        <v>593613</v>
      </c>
      <c r="M21" s="40">
        <f t="shared" si="1"/>
        <v>299.7878905717359</v>
      </c>
      <c r="N21" s="41">
        <v>438054</v>
      </c>
      <c r="O21" s="41">
        <f t="shared" si="2"/>
        <v>221.22710354475257</v>
      </c>
      <c r="P21" s="40">
        <v>422074</v>
      </c>
      <c r="Q21" s="41">
        <f t="shared" si="3"/>
        <v>213.15684482175232</v>
      </c>
      <c r="R21" s="41">
        <v>336785</v>
      </c>
      <c r="S21" s="41">
        <f t="shared" si="4"/>
        <v>170.0839852331436</v>
      </c>
      <c r="T21" s="41">
        <v>198011</v>
      </c>
      <c r="U21" s="42">
        <v>100</v>
      </c>
      <c r="V21" s="18"/>
      <c r="W21" s="15"/>
      <c r="X21" s="18"/>
      <c r="Y21" s="15"/>
      <c r="Z21" s="18"/>
      <c r="AB21" s="52"/>
      <c r="AD21" s="52"/>
    </row>
    <row r="22" spans="1:26" ht="16.5" customHeight="1">
      <c r="A22" s="37"/>
      <c r="B22" s="38" t="s">
        <v>19</v>
      </c>
      <c r="C22" s="39"/>
      <c r="D22" s="95">
        <v>952347</v>
      </c>
      <c r="E22" s="41">
        <f t="shared" si="5"/>
        <v>85.64441023113767</v>
      </c>
      <c r="F22" s="41">
        <v>962140</v>
      </c>
      <c r="G22" s="41">
        <f t="shared" si="6"/>
        <v>86.52509312234594</v>
      </c>
      <c r="H22" s="41">
        <v>891852</v>
      </c>
      <c r="I22" s="41">
        <f t="shared" si="7"/>
        <v>80.20410475746822</v>
      </c>
      <c r="J22" s="41">
        <v>1121028</v>
      </c>
      <c r="K22" s="40">
        <f t="shared" si="0"/>
        <v>100.81386502250945</v>
      </c>
      <c r="L22" s="40">
        <v>1180251</v>
      </c>
      <c r="M22" s="40">
        <f t="shared" si="1"/>
        <v>106.13977974384386</v>
      </c>
      <c r="N22" s="41">
        <v>1179368</v>
      </c>
      <c r="O22" s="41">
        <f t="shared" si="2"/>
        <v>106.06037169800122</v>
      </c>
      <c r="P22" s="40">
        <v>1160123</v>
      </c>
      <c r="Q22" s="41">
        <f t="shared" si="3"/>
        <v>104.32967198991348</v>
      </c>
      <c r="R22" s="41">
        <v>1143789</v>
      </c>
      <c r="S22" s="41">
        <f t="shared" si="4"/>
        <v>102.86075803657985</v>
      </c>
      <c r="T22" s="41">
        <v>1111978</v>
      </c>
      <c r="U22" s="42">
        <v>100</v>
      </c>
      <c r="V22" s="53"/>
      <c r="W22" s="43"/>
      <c r="X22" s="53"/>
      <c r="Y22" s="43"/>
      <c r="Z22" s="53"/>
    </row>
    <row r="23" spans="1:26" ht="16.5" customHeight="1">
      <c r="A23" s="37"/>
      <c r="B23" s="38" t="s">
        <v>20</v>
      </c>
      <c r="C23" s="39"/>
      <c r="D23" s="95">
        <v>11295368</v>
      </c>
      <c r="E23" s="41">
        <f t="shared" si="5"/>
        <v>31.58904558353526</v>
      </c>
      <c r="F23" s="41">
        <v>11888741</v>
      </c>
      <c r="G23" s="41">
        <f t="shared" si="6"/>
        <v>33.24849454925635</v>
      </c>
      <c r="H23" s="41">
        <v>11824127</v>
      </c>
      <c r="I23" s="41">
        <f t="shared" si="7"/>
        <v>33.06779263752274</v>
      </c>
      <c r="J23" s="41">
        <v>12062811</v>
      </c>
      <c r="K23" s="40">
        <f t="shared" si="0"/>
        <v>33.735305175056766</v>
      </c>
      <c r="L23" s="40">
        <v>12703324</v>
      </c>
      <c r="M23" s="40">
        <f t="shared" si="1"/>
        <v>35.52658761524347</v>
      </c>
      <c r="N23" s="41">
        <v>14169837</v>
      </c>
      <c r="O23" s="41">
        <f t="shared" si="2"/>
        <v>39.62789232756865</v>
      </c>
      <c r="P23" s="40">
        <v>13633242</v>
      </c>
      <c r="Q23" s="41">
        <f t="shared" si="3"/>
        <v>38.12723082500432</v>
      </c>
      <c r="R23" s="41">
        <v>14162956</v>
      </c>
      <c r="S23" s="41">
        <f t="shared" si="4"/>
        <v>39.60864866745414</v>
      </c>
      <c r="T23" s="41">
        <v>35757231</v>
      </c>
      <c r="U23" s="42">
        <v>100</v>
      </c>
      <c r="V23" s="53"/>
      <c r="W23" s="43"/>
      <c r="X23" s="53"/>
      <c r="Y23" s="43"/>
      <c r="Z23" s="53"/>
    </row>
    <row r="24" spans="1:26" ht="16.5" customHeight="1">
      <c r="A24" s="37"/>
      <c r="B24" s="38" t="s">
        <v>21</v>
      </c>
      <c r="C24" s="39"/>
      <c r="D24" s="95">
        <v>3797739</v>
      </c>
      <c r="E24" s="41">
        <f t="shared" si="5"/>
        <v>73.26854981195429</v>
      </c>
      <c r="F24" s="41">
        <v>3938755</v>
      </c>
      <c r="G24" s="41">
        <f t="shared" si="6"/>
        <v>75.98912587583928</v>
      </c>
      <c r="H24" s="41">
        <v>4508515</v>
      </c>
      <c r="I24" s="41">
        <f t="shared" si="7"/>
        <v>86.98132121650357</v>
      </c>
      <c r="J24" s="41">
        <v>4333727</v>
      </c>
      <c r="K24" s="40">
        <f t="shared" si="0"/>
        <v>83.60919288316316</v>
      </c>
      <c r="L24" s="40">
        <v>4446119</v>
      </c>
      <c r="M24" s="40">
        <f t="shared" si="1"/>
        <v>85.77753537601619</v>
      </c>
      <c r="N24" s="41">
        <v>4380350</v>
      </c>
      <c r="O24" s="41">
        <f t="shared" si="2"/>
        <v>84.50867533782441</v>
      </c>
      <c r="P24" s="40">
        <v>4602026</v>
      </c>
      <c r="Q24" s="41">
        <f t="shared" si="3"/>
        <v>88.78539868508835</v>
      </c>
      <c r="R24" s="41">
        <v>5129910</v>
      </c>
      <c r="S24" s="41">
        <f t="shared" si="4"/>
        <v>98.9696939062538</v>
      </c>
      <c r="T24" s="41">
        <v>5183314</v>
      </c>
      <c r="U24" s="42">
        <v>100</v>
      </c>
      <c r="V24" s="53"/>
      <c r="W24" s="43"/>
      <c r="X24" s="53"/>
      <c r="Y24" s="43"/>
      <c r="Z24" s="53"/>
    </row>
    <row r="25" spans="1:26" ht="16.5" customHeight="1">
      <c r="A25" s="37"/>
      <c r="B25" s="38" t="s">
        <v>22</v>
      </c>
      <c r="C25" s="39"/>
      <c r="D25" s="95">
        <v>621357</v>
      </c>
      <c r="E25" s="41">
        <f t="shared" si="5"/>
        <v>1570.9875606796115</v>
      </c>
      <c r="F25" s="41">
        <v>431533</v>
      </c>
      <c r="G25" s="41">
        <f t="shared" si="6"/>
        <v>1091.0522855987056</v>
      </c>
      <c r="H25" s="41">
        <v>70325</v>
      </c>
      <c r="I25" s="41">
        <f t="shared" si="7"/>
        <v>177.80390372168284</v>
      </c>
      <c r="J25" s="41">
        <v>87920</v>
      </c>
      <c r="K25" s="40">
        <f t="shared" si="0"/>
        <v>222.28964401294496</v>
      </c>
      <c r="L25" s="40">
        <v>298169</v>
      </c>
      <c r="M25" s="40">
        <f t="shared" si="1"/>
        <v>753.8657969255663</v>
      </c>
      <c r="N25" s="41">
        <v>567904</v>
      </c>
      <c r="O25" s="41">
        <f t="shared" si="2"/>
        <v>1435.8414239482202</v>
      </c>
      <c r="P25" s="40">
        <v>39657</v>
      </c>
      <c r="Q25" s="41">
        <f t="shared" si="3"/>
        <v>100.26547330097087</v>
      </c>
      <c r="R25" s="41">
        <v>536327</v>
      </c>
      <c r="S25" s="41">
        <f t="shared" si="4"/>
        <v>1356.004753236246</v>
      </c>
      <c r="T25" s="41">
        <v>39552</v>
      </c>
      <c r="U25" s="42">
        <v>100</v>
      </c>
      <c r="V25" s="53"/>
      <c r="W25" s="43"/>
      <c r="X25" s="53"/>
      <c r="Y25" s="43"/>
      <c r="Z25" s="53"/>
    </row>
    <row r="26" spans="1:31" ht="16.5" customHeight="1">
      <c r="A26" s="37"/>
      <c r="B26" s="38" t="s">
        <v>23</v>
      </c>
      <c r="C26" s="39"/>
      <c r="D26" s="95">
        <v>18631</v>
      </c>
      <c r="E26" s="41">
        <f t="shared" si="5"/>
        <v>3.512002940649771</v>
      </c>
      <c r="F26" s="41">
        <v>51781</v>
      </c>
      <c r="G26" s="41">
        <f t="shared" si="6"/>
        <v>9.760883702956672</v>
      </c>
      <c r="H26" s="41">
        <v>24253</v>
      </c>
      <c r="I26" s="41">
        <f t="shared" si="7"/>
        <v>4.571767877171321</v>
      </c>
      <c r="J26" s="41">
        <v>99223</v>
      </c>
      <c r="K26" s="40">
        <f t="shared" si="0"/>
        <v>18.70385206269616</v>
      </c>
      <c r="L26" s="40">
        <v>313492</v>
      </c>
      <c r="M26" s="40">
        <f t="shared" si="1"/>
        <v>59.09424217004873</v>
      </c>
      <c r="N26" s="41">
        <v>1722114</v>
      </c>
      <c r="O26" s="41">
        <f t="shared" si="2"/>
        <v>324.6239832609167</v>
      </c>
      <c r="P26" s="40">
        <v>1711473</v>
      </c>
      <c r="Q26" s="41">
        <f t="shared" si="3"/>
        <v>322.6181208116947</v>
      </c>
      <c r="R26" s="41">
        <v>196108</v>
      </c>
      <c r="S26" s="41">
        <f t="shared" si="4"/>
        <v>36.96698366619855</v>
      </c>
      <c r="T26" s="41">
        <v>530495</v>
      </c>
      <c r="U26" s="42">
        <v>100</v>
      </c>
      <c r="V26" s="53"/>
      <c r="W26" s="43"/>
      <c r="X26" s="53"/>
      <c r="Y26" s="43"/>
      <c r="Z26" s="53"/>
      <c r="AC26" s="54"/>
      <c r="AE26" s="54"/>
    </row>
    <row r="27" spans="1:30" ht="16.5" customHeight="1">
      <c r="A27" s="37"/>
      <c r="B27" s="38" t="s">
        <v>24</v>
      </c>
      <c r="C27" s="39"/>
      <c r="D27" s="95">
        <v>33554</v>
      </c>
      <c r="E27" s="41">
        <f t="shared" si="5"/>
        <v>1.9864205416983145</v>
      </c>
      <c r="F27" s="41">
        <v>129164</v>
      </c>
      <c r="G27" s="41">
        <f t="shared" si="6"/>
        <v>7.646600192165496</v>
      </c>
      <c r="H27" s="41">
        <v>1367482</v>
      </c>
      <c r="I27" s="41">
        <f t="shared" si="7"/>
        <v>80.95590198494052</v>
      </c>
      <c r="J27" s="41">
        <v>83140</v>
      </c>
      <c r="K27" s="40">
        <f t="shared" si="0"/>
        <v>4.921946827108478</v>
      </c>
      <c r="L27" s="40">
        <v>1562068</v>
      </c>
      <c r="M27" s="40">
        <f t="shared" si="1"/>
        <v>92.47553086754493</v>
      </c>
      <c r="N27" s="41">
        <v>1056516</v>
      </c>
      <c r="O27" s="41">
        <f t="shared" si="2"/>
        <v>62.54649475570532</v>
      </c>
      <c r="P27" s="40">
        <v>798953</v>
      </c>
      <c r="Q27" s="41">
        <f t="shared" si="3"/>
        <v>47.29858291266297</v>
      </c>
      <c r="R27" s="41">
        <v>814198</v>
      </c>
      <c r="S27" s="41">
        <f t="shared" si="4"/>
        <v>48.20109769951971</v>
      </c>
      <c r="T27" s="41">
        <v>1689169</v>
      </c>
      <c r="U27" s="42">
        <v>100</v>
      </c>
      <c r="V27" s="43"/>
      <c r="W27" s="53"/>
      <c r="X27" s="43"/>
      <c r="Y27" s="53"/>
      <c r="AB27" s="54"/>
      <c r="AD27" s="54"/>
    </row>
    <row r="28" spans="1:25" ht="16.5" customHeight="1">
      <c r="A28" s="37"/>
      <c r="B28" s="38" t="s">
        <v>25</v>
      </c>
      <c r="C28" s="39"/>
      <c r="D28" s="95">
        <v>1231678</v>
      </c>
      <c r="E28" s="41">
        <f t="shared" si="5"/>
        <v>205.17229316657617</v>
      </c>
      <c r="F28" s="41">
        <v>2426151</v>
      </c>
      <c r="G28" s="41">
        <f t="shared" si="6"/>
        <v>404.14699640521457</v>
      </c>
      <c r="H28" s="41">
        <v>809738</v>
      </c>
      <c r="I28" s="41">
        <f t="shared" si="7"/>
        <v>134.88574312776313</v>
      </c>
      <c r="J28" s="41">
        <v>685238</v>
      </c>
      <c r="K28" s="40">
        <f t="shared" si="0"/>
        <v>114.14659661443845</v>
      </c>
      <c r="L28" s="40">
        <v>831058</v>
      </c>
      <c r="M28" s="40">
        <f t="shared" si="1"/>
        <v>138.4372178559887</v>
      </c>
      <c r="N28" s="41">
        <v>594778</v>
      </c>
      <c r="O28" s="41">
        <f t="shared" si="2"/>
        <v>99.07781594298983</v>
      </c>
      <c r="P28" s="40">
        <v>624395</v>
      </c>
      <c r="Q28" s="41">
        <f t="shared" si="3"/>
        <v>104.01140070030017</v>
      </c>
      <c r="R28" s="41">
        <v>978044</v>
      </c>
      <c r="S28" s="41">
        <f t="shared" si="4"/>
        <v>162.92207078295692</v>
      </c>
      <c r="T28" s="41">
        <v>600314</v>
      </c>
      <c r="U28" s="42">
        <v>100</v>
      </c>
      <c r="V28" s="43"/>
      <c r="W28" s="53"/>
      <c r="X28" s="43"/>
      <c r="Y28" s="53"/>
    </row>
    <row r="29" spans="1:25" ht="16.5" customHeight="1">
      <c r="A29" s="37"/>
      <c r="B29" s="38" t="s">
        <v>26</v>
      </c>
      <c r="C29" s="39"/>
      <c r="D29" s="95">
        <v>7966300</v>
      </c>
      <c r="E29" s="41">
        <f t="shared" si="5"/>
        <v>137.34289605710052</v>
      </c>
      <c r="F29" s="41">
        <v>6053400</v>
      </c>
      <c r="G29" s="41">
        <f t="shared" si="6"/>
        <v>104.36356740168613</v>
      </c>
      <c r="H29" s="41">
        <v>5613700</v>
      </c>
      <c r="I29" s="41">
        <f t="shared" si="7"/>
        <v>96.7829250211196</v>
      </c>
      <c r="J29" s="41">
        <v>3204800</v>
      </c>
      <c r="K29" s="40">
        <f t="shared" si="0"/>
        <v>55.25231453545506</v>
      </c>
      <c r="L29" s="40">
        <v>4573100</v>
      </c>
      <c r="M29" s="40">
        <f t="shared" si="1"/>
        <v>78.84247366515525</v>
      </c>
      <c r="N29" s="41">
        <v>4844000</v>
      </c>
      <c r="O29" s="41">
        <f t="shared" si="2"/>
        <v>83.51292174542697</v>
      </c>
      <c r="P29" s="40">
        <v>4871100</v>
      </c>
      <c r="Q29" s="41">
        <f t="shared" si="3"/>
        <v>83.98013895832975</v>
      </c>
      <c r="R29" s="41">
        <v>4305600</v>
      </c>
      <c r="S29" s="41">
        <f t="shared" si="4"/>
        <v>74.2306432425909</v>
      </c>
      <c r="T29" s="41">
        <v>5800300</v>
      </c>
      <c r="U29" s="42">
        <v>100</v>
      </c>
      <c r="V29" s="43"/>
      <c r="W29" s="53"/>
      <c r="X29" s="43"/>
      <c r="Y29" s="53"/>
    </row>
    <row r="30" spans="1:26" ht="16.5" customHeight="1">
      <c r="A30" s="37"/>
      <c r="B30" s="38" t="s">
        <v>27</v>
      </c>
      <c r="C30" s="39"/>
      <c r="D30" s="95">
        <v>434765</v>
      </c>
      <c r="E30" s="41">
        <f t="shared" si="5"/>
        <v>299.126216932127</v>
      </c>
      <c r="F30" s="41">
        <v>337237</v>
      </c>
      <c r="G30" s="41">
        <f t="shared" si="6"/>
        <v>232.02518146479068</v>
      </c>
      <c r="H30" s="41">
        <v>118400</v>
      </c>
      <c r="I30" s="41">
        <f t="shared" si="7"/>
        <v>81.4613505796553</v>
      </c>
      <c r="J30" s="41">
        <v>135773</v>
      </c>
      <c r="K30" s="40">
        <f t="shared" si="0"/>
        <v>93.41429013725963</v>
      </c>
      <c r="L30" s="40">
        <v>505217</v>
      </c>
      <c r="M30" s="40">
        <f t="shared" si="1"/>
        <v>347.5984725996766</v>
      </c>
      <c r="N30" s="41">
        <v>368354</v>
      </c>
      <c r="O30" s="41">
        <f t="shared" si="2"/>
        <v>253.43424266400635</v>
      </c>
      <c r="P30" s="40">
        <v>195045</v>
      </c>
      <c r="Q30" s="41">
        <f t="shared" si="3"/>
        <v>134.1945027348722</v>
      </c>
      <c r="R30" s="41">
        <v>345021</v>
      </c>
      <c r="S30" s="41">
        <f t="shared" si="4"/>
        <v>237.38071485087207</v>
      </c>
      <c r="T30" s="41">
        <v>145345</v>
      </c>
      <c r="U30" s="42">
        <v>100</v>
      </c>
      <c r="V30" s="53"/>
      <c r="W30" s="43"/>
      <c r="X30" s="53"/>
      <c r="Y30" s="43"/>
      <c r="Z30" s="53"/>
    </row>
    <row r="31" spans="1:26" ht="16.5" customHeight="1">
      <c r="A31" s="55"/>
      <c r="B31" s="56" t="s">
        <v>28</v>
      </c>
      <c r="C31" s="26"/>
      <c r="D31" s="88">
        <v>60483440</v>
      </c>
      <c r="E31" s="57">
        <f t="shared" si="5"/>
        <v>69.14985669770249</v>
      </c>
      <c r="F31" s="57">
        <v>60457999</v>
      </c>
      <c r="G31" s="57">
        <f t="shared" si="6"/>
        <v>69.12077036424913</v>
      </c>
      <c r="H31" s="57">
        <v>60102683</v>
      </c>
      <c r="I31" s="57">
        <f t="shared" si="7"/>
        <v>68.7145426350988</v>
      </c>
      <c r="J31" s="57">
        <v>58412492</v>
      </c>
      <c r="K31" s="57">
        <f t="shared" si="0"/>
        <v>66.78217130433873</v>
      </c>
      <c r="L31" s="57">
        <v>61990938</v>
      </c>
      <c r="M31" s="57">
        <f t="shared" si="1"/>
        <v>70.87335772000006</v>
      </c>
      <c r="N31" s="57">
        <f>SUM(N7:N30)</f>
        <v>64504186</v>
      </c>
      <c r="O31" s="57">
        <f t="shared" si="2"/>
        <v>73.74671841254312</v>
      </c>
      <c r="P31" s="57">
        <f>SUM(P7:P30)</f>
        <v>63472168</v>
      </c>
      <c r="Q31" s="57">
        <f t="shared" si="3"/>
        <v>72.56682691150665</v>
      </c>
      <c r="R31" s="57">
        <f>SUM(R7:R30)</f>
        <v>63795027</v>
      </c>
      <c r="S31" s="57">
        <f t="shared" si="4"/>
        <v>72.93594701419201</v>
      </c>
      <c r="T31" s="57">
        <f>SUM(T7:T30)</f>
        <v>87467195</v>
      </c>
      <c r="U31" s="58">
        <v>100</v>
      </c>
      <c r="V31" s="53"/>
      <c r="W31" s="43"/>
      <c r="X31" s="53"/>
      <c r="Y31" s="43"/>
      <c r="Z31" s="53"/>
    </row>
    <row r="32" spans="1:26" ht="16.5" customHeight="1">
      <c r="A32" s="14" t="s">
        <v>70</v>
      </c>
      <c r="C32" s="1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53"/>
      <c r="Q32" s="43"/>
      <c r="R32" s="53"/>
      <c r="S32" s="43"/>
      <c r="T32" s="53"/>
      <c r="U32" s="43"/>
      <c r="V32" s="53"/>
      <c r="W32" s="43"/>
      <c r="X32" s="53"/>
      <c r="Y32" s="43"/>
      <c r="Z32" s="53"/>
    </row>
    <row r="33" spans="1:26" ht="16.5" customHeight="1">
      <c r="A33" s="60" t="s">
        <v>71</v>
      </c>
      <c r="C33" s="14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61"/>
      <c r="Q33" s="43"/>
      <c r="R33" s="61"/>
      <c r="S33" s="43"/>
      <c r="T33" s="61"/>
      <c r="U33" s="43"/>
      <c r="V33" s="61"/>
      <c r="W33" s="43"/>
      <c r="X33" s="61"/>
      <c r="Y33" s="43"/>
      <c r="Z33" s="61"/>
    </row>
    <row r="34" spans="1:26" ht="16.5" customHeight="1">
      <c r="A34" s="60" t="s">
        <v>44</v>
      </c>
      <c r="B34" s="60"/>
      <c r="D34" s="32"/>
      <c r="L34" s="32"/>
      <c r="M34" s="32"/>
      <c r="N34" s="32"/>
      <c r="O34" s="32"/>
      <c r="Q34" s="15"/>
      <c r="S34" s="15"/>
      <c r="U34" s="15"/>
      <c r="V34" s="53"/>
      <c r="W34" s="15"/>
      <c r="X34" s="53"/>
      <c r="Y34" s="15"/>
      <c r="Z34" s="53"/>
    </row>
    <row r="35" spans="1:26" ht="9.75" customHeight="1">
      <c r="A35" s="13"/>
      <c r="B35" s="62"/>
      <c r="C35" s="13"/>
      <c r="D35" s="32"/>
      <c r="E35" s="32"/>
      <c r="F35" s="32"/>
      <c r="G35" s="32"/>
      <c r="H35" s="33"/>
      <c r="I35" s="32"/>
      <c r="J35" s="32"/>
      <c r="K35" s="32"/>
      <c r="L35" s="32"/>
      <c r="M35" s="32"/>
      <c r="N35" s="32"/>
      <c r="O35" s="32"/>
      <c r="Q35" s="15"/>
      <c r="S35" s="15"/>
      <c r="U35" s="15"/>
      <c r="V35" s="53"/>
      <c r="W35" s="15"/>
      <c r="X35" s="53"/>
      <c r="Y35" s="15"/>
      <c r="Z35" s="53"/>
    </row>
    <row r="36" spans="1:21" s="64" customFormat="1" ht="21.75" customHeight="1">
      <c r="A36" s="16" t="s">
        <v>45</v>
      </c>
      <c r="B36" s="63"/>
      <c r="C36" s="63"/>
      <c r="D36" s="63"/>
      <c r="E36" s="33"/>
      <c r="F36" s="33"/>
      <c r="G36" s="33"/>
      <c r="H36" s="33"/>
      <c r="I36" s="33"/>
      <c r="J36" s="33"/>
      <c r="K36" s="33"/>
      <c r="L36" s="142" t="s">
        <v>97</v>
      </c>
      <c r="M36" s="142"/>
      <c r="N36" s="142"/>
      <c r="O36" s="142"/>
      <c r="P36" s="142"/>
      <c r="Q36" s="142"/>
      <c r="R36" s="142"/>
      <c r="S36" s="142"/>
      <c r="T36" s="144"/>
      <c r="U36" s="144"/>
    </row>
    <row r="37" spans="1:26" ht="19.5" customHeight="1">
      <c r="A37" s="29"/>
      <c r="B37" s="20" t="s">
        <v>1</v>
      </c>
      <c r="C37" s="65"/>
      <c r="D37" s="140" t="s">
        <v>76</v>
      </c>
      <c r="E37" s="141"/>
      <c r="F37" s="140" t="s">
        <v>77</v>
      </c>
      <c r="G37" s="141"/>
      <c r="H37" s="140" t="s">
        <v>78</v>
      </c>
      <c r="I37" s="141"/>
      <c r="J37" s="140" t="s">
        <v>73</v>
      </c>
      <c r="K37" s="141"/>
      <c r="L37" s="140" t="s">
        <v>75</v>
      </c>
      <c r="M37" s="141"/>
      <c r="N37" s="140" t="s">
        <v>79</v>
      </c>
      <c r="O37" s="145"/>
      <c r="P37" s="145" t="s">
        <v>80</v>
      </c>
      <c r="Q37" s="141"/>
      <c r="R37" s="140" t="s">
        <v>85</v>
      </c>
      <c r="S37" s="141"/>
      <c r="T37" s="140" t="s">
        <v>98</v>
      </c>
      <c r="U37" s="141"/>
      <c r="V37" s="53"/>
      <c r="W37" s="43"/>
      <c r="X37" s="53"/>
      <c r="Y37" s="43"/>
      <c r="Z37" s="53"/>
    </row>
    <row r="38" spans="1:26" ht="19.5" customHeight="1">
      <c r="A38" s="55"/>
      <c r="B38" s="25" t="s">
        <v>29</v>
      </c>
      <c r="C38" s="66"/>
      <c r="D38" s="27" t="s">
        <v>2</v>
      </c>
      <c r="E38" s="27" t="s">
        <v>3</v>
      </c>
      <c r="F38" s="27" t="s">
        <v>2</v>
      </c>
      <c r="G38" s="27" t="s">
        <v>3</v>
      </c>
      <c r="H38" s="27" t="s">
        <v>2</v>
      </c>
      <c r="I38" s="27" t="s">
        <v>3</v>
      </c>
      <c r="J38" s="27" t="s">
        <v>2</v>
      </c>
      <c r="K38" s="27" t="s">
        <v>3</v>
      </c>
      <c r="L38" s="27" t="s">
        <v>2</v>
      </c>
      <c r="M38" s="27" t="s">
        <v>3</v>
      </c>
      <c r="N38" s="27" t="s">
        <v>2</v>
      </c>
      <c r="O38" s="90" t="s">
        <v>3</v>
      </c>
      <c r="P38" s="22" t="s">
        <v>2</v>
      </c>
      <c r="Q38" s="27" t="s">
        <v>3</v>
      </c>
      <c r="R38" s="27" t="s">
        <v>2</v>
      </c>
      <c r="S38" s="27" t="s">
        <v>3</v>
      </c>
      <c r="T38" s="116" t="s">
        <v>2</v>
      </c>
      <c r="U38" s="27" t="s">
        <v>3</v>
      </c>
      <c r="V38" s="53"/>
      <c r="W38" s="43"/>
      <c r="X38" s="53"/>
      <c r="Y38" s="43"/>
      <c r="Z38" s="53"/>
    </row>
    <row r="39" spans="1:26" ht="16.5" customHeight="1">
      <c r="A39" s="37"/>
      <c r="B39" s="30"/>
      <c r="C39" s="65"/>
      <c r="D39" s="48" t="s">
        <v>4</v>
      </c>
      <c r="E39" s="33"/>
      <c r="F39" s="87" t="s">
        <v>4</v>
      </c>
      <c r="G39" s="33"/>
      <c r="H39" s="87" t="s">
        <v>4</v>
      </c>
      <c r="I39" s="33"/>
      <c r="J39" s="93" t="s">
        <v>4</v>
      </c>
      <c r="K39" s="33"/>
      <c r="L39" s="31" t="s">
        <v>4</v>
      </c>
      <c r="M39" s="32"/>
      <c r="N39" s="87" t="s">
        <v>4</v>
      </c>
      <c r="O39" s="94"/>
      <c r="P39" s="87" t="s">
        <v>4</v>
      </c>
      <c r="Q39" s="33"/>
      <c r="R39" s="93" t="s">
        <v>4</v>
      </c>
      <c r="S39" s="33"/>
      <c r="T39" s="93" t="s">
        <v>4</v>
      </c>
      <c r="U39" s="67"/>
      <c r="V39" s="53"/>
      <c r="W39" s="43"/>
      <c r="X39" s="53"/>
      <c r="Y39" s="43"/>
      <c r="Z39" s="53"/>
    </row>
    <row r="40" spans="1:26" ht="16.5" customHeight="1">
      <c r="A40" s="37"/>
      <c r="B40" s="38" t="s">
        <v>30</v>
      </c>
      <c r="C40" s="68"/>
      <c r="D40" s="95">
        <v>405089</v>
      </c>
      <c r="E40" s="41">
        <f aca="true" t="shared" si="8" ref="E40:E48">D40/T40*100</f>
        <v>105.2947735879954</v>
      </c>
      <c r="F40" s="41">
        <v>407658</v>
      </c>
      <c r="G40" s="41">
        <f aca="true" t="shared" si="9" ref="G40:G48">F40/T40*100</f>
        <v>105.96253369342298</v>
      </c>
      <c r="H40" s="41">
        <v>424219</v>
      </c>
      <c r="I40" s="41">
        <f aca="true" t="shared" si="10" ref="I40:I48">H40/T40*100</f>
        <v>110.26723400715848</v>
      </c>
      <c r="J40" s="41">
        <v>421735</v>
      </c>
      <c r="K40" s="41">
        <f aca="true" t="shared" si="11" ref="K40:K53">J40/T40*100</f>
        <v>109.6215679495944</v>
      </c>
      <c r="L40" s="40">
        <v>389066</v>
      </c>
      <c r="M40" s="40">
        <f aca="true" t="shared" si="12" ref="M40:M53">L40/T40*100</f>
        <v>101.12991560073716</v>
      </c>
      <c r="N40" s="41">
        <v>401956</v>
      </c>
      <c r="O40" s="41">
        <f aca="true" t="shared" si="13" ref="O40:O53">N40/T40*100</f>
        <v>104.48041297674406</v>
      </c>
      <c r="P40" s="41">
        <v>398010</v>
      </c>
      <c r="Q40" s="41">
        <f>P40/T40*100</f>
        <v>103.45472929592768</v>
      </c>
      <c r="R40" s="41">
        <v>401471</v>
      </c>
      <c r="S40" s="41">
        <f>R40/T40*100</f>
        <v>104.35434693893467</v>
      </c>
      <c r="T40" s="41">
        <v>384719</v>
      </c>
      <c r="U40" s="42">
        <v>100</v>
      </c>
      <c r="V40" s="61"/>
      <c r="W40" s="43"/>
      <c r="X40" s="61"/>
      <c r="Y40" s="43"/>
      <c r="Z40" s="61"/>
    </row>
    <row r="41" spans="1:26" ht="16.5" customHeight="1">
      <c r="A41" s="37"/>
      <c r="B41" s="38" t="s">
        <v>31</v>
      </c>
      <c r="C41" s="68"/>
      <c r="D41" s="95">
        <v>5554768</v>
      </c>
      <c r="E41" s="41">
        <f t="shared" si="8"/>
        <v>82.75878508903011</v>
      </c>
      <c r="F41" s="41">
        <v>5193097</v>
      </c>
      <c r="G41" s="41">
        <f t="shared" si="9"/>
        <v>77.37035976470791</v>
      </c>
      <c r="H41" s="41">
        <v>6389090</v>
      </c>
      <c r="I41" s="41">
        <f t="shared" si="10"/>
        <v>95.18909272618973</v>
      </c>
      <c r="J41" s="41">
        <v>5243993</v>
      </c>
      <c r="K41" s="41">
        <f t="shared" si="11"/>
        <v>78.12864366169359</v>
      </c>
      <c r="L41" s="40">
        <v>5783245</v>
      </c>
      <c r="M41" s="40">
        <f t="shared" si="12"/>
        <v>86.16279385065371</v>
      </c>
      <c r="N41" s="41">
        <v>5711268</v>
      </c>
      <c r="O41" s="41">
        <f t="shared" si="13"/>
        <v>85.0904305990556</v>
      </c>
      <c r="P41" s="41">
        <v>6033275</v>
      </c>
      <c r="Q41" s="41">
        <f aca="true" t="shared" si="14" ref="Q41:Q53">P41/T41*100</f>
        <v>89.88791415015321</v>
      </c>
      <c r="R41" s="41">
        <v>5375112</v>
      </c>
      <c r="S41" s="41">
        <f aca="true" t="shared" si="15" ref="S41:S51">R41/T41*100</f>
        <v>80.082145435681</v>
      </c>
      <c r="T41" s="41">
        <v>6711998</v>
      </c>
      <c r="U41" s="42">
        <v>100</v>
      </c>
      <c r="V41" s="15"/>
      <c r="W41" s="15"/>
      <c r="X41" s="15"/>
      <c r="Y41" s="15"/>
      <c r="Z41" s="15"/>
    </row>
    <row r="42" spans="1:26" ht="16.5" customHeight="1">
      <c r="A42" s="37"/>
      <c r="B42" s="38" t="s">
        <v>32</v>
      </c>
      <c r="C42" s="68"/>
      <c r="D42" s="95">
        <v>26195234</v>
      </c>
      <c r="E42" s="41">
        <f t="shared" si="8"/>
        <v>51.34824748595287</v>
      </c>
      <c r="F42" s="41">
        <v>26954246</v>
      </c>
      <c r="G42" s="41">
        <f t="shared" si="9"/>
        <v>52.836072943851356</v>
      </c>
      <c r="H42" s="41">
        <v>28510435</v>
      </c>
      <c r="I42" s="41">
        <f t="shared" si="10"/>
        <v>55.886535402286256</v>
      </c>
      <c r="J42" s="41">
        <v>28242176</v>
      </c>
      <c r="K42" s="41">
        <f t="shared" si="11"/>
        <v>55.360690528278475</v>
      </c>
      <c r="L42" s="40">
        <v>28800665</v>
      </c>
      <c r="M42" s="40">
        <f t="shared" si="12"/>
        <v>56.4554481238847</v>
      </c>
      <c r="N42" s="41">
        <v>29124929</v>
      </c>
      <c r="O42" s="41">
        <f t="shared" si="13"/>
        <v>57.091074746757585</v>
      </c>
      <c r="P42" s="41">
        <v>28858000</v>
      </c>
      <c r="Q42" s="41">
        <f t="shared" si="14"/>
        <v>56.56783695651002</v>
      </c>
      <c r="R42" s="41">
        <v>32137447</v>
      </c>
      <c r="S42" s="41">
        <f t="shared" si="15"/>
        <v>62.9962527581427</v>
      </c>
      <c r="T42" s="41">
        <v>51014855</v>
      </c>
      <c r="U42" s="42">
        <v>100</v>
      </c>
      <c r="V42" s="15"/>
      <c r="W42" s="15"/>
      <c r="X42" s="15"/>
      <c r="Y42" s="15"/>
      <c r="Z42" s="15"/>
    </row>
    <row r="43" spans="1:21" ht="16.5" customHeight="1">
      <c r="A43" s="37"/>
      <c r="B43" s="38" t="s">
        <v>33</v>
      </c>
      <c r="C43" s="68"/>
      <c r="D43" s="95">
        <v>5986042</v>
      </c>
      <c r="E43" s="41">
        <f t="shared" si="8"/>
        <v>120.41769721377614</v>
      </c>
      <c r="F43" s="41">
        <v>7804900</v>
      </c>
      <c r="G43" s="41">
        <f t="shared" si="9"/>
        <v>157.00659717786834</v>
      </c>
      <c r="H43" s="41">
        <v>5829582</v>
      </c>
      <c r="I43" s="41">
        <f t="shared" si="10"/>
        <v>117.27028312846441</v>
      </c>
      <c r="J43" s="41">
        <v>5439349</v>
      </c>
      <c r="K43" s="41">
        <f t="shared" si="11"/>
        <v>109.42019466653522</v>
      </c>
      <c r="L43" s="40">
        <v>4869355</v>
      </c>
      <c r="M43" s="40">
        <f t="shared" si="12"/>
        <v>97.95395956399685</v>
      </c>
      <c r="N43" s="41">
        <v>4876118</v>
      </c>
      <c r="O43" s="41">
        <f t="shared" si="13"/>
        <v>98.09000686975527</v>
      </c>
      <c r="P43" s="41">
        <v>4940134</v>
      </c>
      <c r="Q43" s="41">
        <f t="shared" si="14"/>
        <v>99.3777792082783</v>
      </c>
      <c r="R43" s="41">
        <v>4530517</v>
      </c>
      <c r="S43" s="41">
        <f t="shared" si="15"/>
        <v>91.13775418345969</v>
      </c>
      <c r="T43" s="41">
        <v>4971065</v>
      </c>
      <c r="U43" s="42">
        <v>100</v>
      </c>
    </row>
    <row r="44" spans="1:21" ht="16.5" customHeight="1">
      <c r="A44" s="37"/>
      <c r="B44" s="38" t="s">
        <v>34</v>
      </c>
      <c r="C44" s="68"/>
      <c r="D44" s="95">
        <v>527639</v>
      </c>
      <c r="E44" s="41">
        <f t="shared" si="8"/>
        <v>114.70163692093651</v>
      </c>
      <c r="F44" s="41">
        <v>463604</v>
      </c>
      <c r="G44" s="41">
        <f t="shared" si="9"/>
        <v>100.7812873633182</v>
      </c>
      <c r="H44" s="41">
        <v>463381</v>
      </c>
      <c r="I44" s="41">
        <f t="shared" si="10"/>
        <v>100.73281015630096</v>
      </c>
      <c r="J44" s="41">
        <v>453032</v>
      </c>
      <c r="K44" s="41">
        <f t="shared" si="11"/>
        <v>98.48307645485967</v>
      </c>
      <c r="L44" s="40">
        <v>512568</v>
      </c>
      <c r="M44" s="40">
        <f t="shared" si="12"/>
        <v>111.42540379556966</v>
      </c>
      <c r="N44" s="41">
        <v>505610</v>
      </c>
      <c r="O44" s="41">
        <f t="shared" si="13"/>
        <v>109.9128279820004</v>
      </c>
      <c r="P44" s="41">
        <v>496835</v>
      </c>
      <c r="Q44" s="41">
        <f t="shared" si="14"/>
        <v>108.00526075520098</v>
      </c>
      <c r="R44" s="41">
        <v>741301</v>
      </c>
      <c r="S44" s="41">
        <f t="shared" si="15"/>
        <v>161.14888806765072</v>
      </c>
      <c r="T44" s="41">
        <v>460010</v>
      </c>
      <c r="U44" s="42">
        <v>100</v>
      </c>
    </row>
    <row r="45" spans="1:21" ht="16.5" customHeight="1">
      <c r="A45" s="37"/>
      <c r="B45" s="38" t="s">
        <v>35</v>
      </c>
      <c r="C45" s="68"/>
      <c r="D45" s="95">
        <v>328200</v>
      </c>
      <c r="E45" s="41">
        <f t="shared" si="8"/>
        <v>24.749600703425582</v>
      </c>
      <c r="F45" s="41">
        <v>301629</v>
      </c>
      <c r="G45" s="41">
        <f t="shared" si="9"/>
        <v>22.745878460004736</v>
      </c>
      <c r="H45" s="41">
        <v>325841</v>
      </c>
      <c r="I45" s="41">
        <f t="shared" si="10"/>
        <v>24.571708235237338</v>
      </c>
      <c r="J45" s="41">
        <v>495142</v>
      </c>
      <c r="K45" s="41">
        <f t="shared" si="11"/>
        <v>37.33871661028503</v>
      </c>
      <c r="L45" s="40">
        <v>292034</v>
      </c>
      <c r="M45" s="40">
        <f t="shared" si="12"/>
        <v>22.022318378501478</v>
      </c>
      <c r="N45" s="41">
        <v>363713</v>
      </c>
      <c r="O45" s="41">
        <f t="shared" si="13"/>
        <v>27.42764022134378</v>
      </c>
      <c r="P45" s="41">
        <v>355806</v>
      </c>
      <c r="Q45" s="41">
        <f t="shared" si="14"/>
        <v>26.83137241890019</v>
      </c>
      <c r="R45" s="41">
        <v>294126</v>
      </c>
      <c r="S45" s="41">
        <f t="shared" si="15"/>
        <v>22.18007634520339</v>
      </c>
      <c r="T45" s="41">
        <v>1326082</v>
      </c>
      <c r="U45" s="42">
        <v>100</v>
      </c>
    </row>
    <row r="46" spans="1:21" ht="16.5" customHeight="1">
      <c r="A46" s="37"/>
      <c r="B46" s="38" t="s">
        <v>36</v>
      </c>
      <c r="C46" s="68"/>
      <c r="D46" s="95">
        <v>3803850</v>
      </c>
      <c r="E46" s="41">
        <f t="shared" si="8"/>
        <v>78.04435777978436</v>
      </c>
      <c r="F46" s="41">
        <v>3608800</v>
      </c>
      <c r="G46" s="41">
        <f t="shared" si="9"/>
        <v>74.04247758341833</v>
      </c>
      <c r="H46" s="41">
        <v>3385320</v>
      </c>
      <c r="I46" s="41">
        <f t="shared" si="10"/>
        <v>69.45729334202441</v>
      </c>
      <c r="J46" s="41">
        <v>3026240</v>
      </c>
      <c r="K46" s="41">
        <f t="shared" si="11"/>
        <v>62.08997654678671</v>
      </c>
      <c r="L46" s="40">
        <v>3161597</v>
      </c>
      <c r="M46" s="40">
        <f t="shared" si="12"/>
        <v>64.86712342061146</v>
      </c>
      <c r="N46" s="41">
        <v>4041891</v>
      </c>
      <c r="O46" s="41">
        <f t="shared" si="13"/>
        <v>82.92829299548889</v>
      </c>
      <c r="P46" s="41">
        <v>4866005</v>
      </c>
      <c r="Q46" s="41">
        <f t="shared" si="14"/>
        <v>99.83680617748323</v>
      </c>
      <c r="R46" s="41">
        <v>3288778</v>
      </c>
      <c r="S46" s="41">
        <f t="shared" si="15"/>
        <v>67.4765216531366</v>
      </c>
      <c r="T46" s="41">
        <v>4873959</v>
      </c>
      <c r="U46" s="42">
        <v>100</v>
      </c>
    </row>
    <row r="47" spans="1:21" ht="16.5" customHeight="1">
      <c r="A47" s="37"/>
      <c r="B47" s="38" t="s">
        <v>37</v>
      </c>
      <c r="C47" s="68"/>
      <c r="D47" s="95">
        <v>1502795</v>
      </c>
      <c r="E47" s="41">
        <f t="shared" si="8"/>
        <v>95.15142727615786</v>
      </c>
      <c r="F47" s="41">
        <v>1577071</v>
      </c>
      <c r="G47" s="41">
        <f t="shared" si="9"/>
        <v>99.85430918111756</v>
      </c>
      <c r="H47" s="41">
        <v>2057697</v>
      </c>
      <c r="I47" s="41">
        <f t="shared" si="10"/>
        <v>130.28577181310038</v>
      </c>
      <c r="J47" s="41">
        <v>1365564</v>
      </c>
      <c r="K47" s="41">
        <f t="shared" si="11"/>
        <v>86.46246736044453</v>
      </c>
      <c r="L47" s="40">
        <v>1675274</v>
      </c>
      <c r="M47" s="40">
        <f t="shared" si="12"/>
        <v>106.07216032701605</v>
      </c>
      <c r="N47" s="41">
        <v>1495756</v>
      </c>
      <c r="O47" s="41">
        <f t="shared" si="13"/>
        <v>94.70574380196686</v>
      </c>
      <c r="P47" s="41">
        <v>1702222</v>
      </c>
      <c r="Q47" s="41">
        <f t="shared" si="14"/>
        <v>107.77840812677444</v>
      </c>
      <c r="R47" s="41">
        <v>2157626</v>
      </c>
      <c r="S47" s="41">
        <f t="shared" si="15"/>
        <v>136.61290690223709</v>
      </c>
      <c r="T47" s="41">
        <v>1579372</v>
      </c>
      <c r="U47" s="42">
        <v>100</v>
      </c>
    </row>
    <row r="48" spans="1:21" ht="16.5" customHeight="1">
      <c r="A48" s="37"/>
      <c r="B48" s="38" t="s">
        <v>38</v>
      </c>
      <c r="C48" s="68"/>
      <c r="D48" s="95">
        <v>6454175</v>
      </c>
      <c r="E48" s="41">
        <f t="shared" si="8"/>
        <v>93.28075894428237</v>
      </c>
      <c r="F48" s="41">
        <v>6062351</v>
      </c>
      <c r="G48" s="41">
        <f t="shared" si="9"/>
        <v>87.61781362709087</v>
      </c>
      <c r="H48" s="41">
        <v>6736964</v>
      </c>
      <c r="I48" s="41">
        <f t="shared" si="10"/>
        <v>97.36784560386236</v>
      </c>
      <c r="J48" s="41">
        <v>5779568</v>
      </c>
      <c r="K48" s="41">
        <f t="shared" si="11"/>
        <v>83.53081368417934</v>
      </c>
      <c r="L48" s="40">
        <v>7728929</v>
      </c>
      <c r="M48" s="40">
        <f t="shared" si="12"/>
        <v>111.70449560888468</v>
      </c>
      <c r="N48" s="41">
        <v>8855851</v>
      </c>
      <c r="O48" s="41">
        <f t="shared" si="13"/>
        <v>127.9916491848272</v>
      </c>
      <c r="P48" s="41">
        <v>7752181</v>
      </c>
      <c r="Q48" s="41">
        <f t="shared" si="14"/>
        <v>112.04055160472808</v>
      </c>
      <c r="R48" s="41">
        <v>6900730</v>
      </c>
      <c r="S48" s="41">
        <f t="shared" si="15"/>
        <v>99.73471925839905</v>
      </c>
      <c r="T48" s="41">
        <v>6919085</v>
      </c>
      <c r="U48" s="42">
        <v>100</v>
      </c>
    </row>
    <row r="49" spans="1:21" ht="16.5" customHeight="1">
      <c r="A49" s="37"/>
      <c r="B49" s="38" t="s">
        <v>39</v>
      </c>
      <c r="C49" s="68"/>
      <c r="D49" s="96">
        <v>39363</v>
      </c>
      <c r="E49" s="69" t="s">
        <v>89</v>
      </c>
      <c r="F49" s="69">
        <v>11290</v>
      </c>
      <c r="G49" s="69" t="s">
        <v>89</v>
      </c>
      <c r="H49" s="69" t="s">
        <v>92</v>
      </c>
      <c r="I49" s="69" t="s">
        <v>89</v>
      </c>
      <c r="J49" s="69">
        <v>4393</v>
      </c>
      <c r="K49" s="69" t="s">
        <v>89</v>
      </c>
      <c r="L49" s="69" t="s">
        <v>92</v>
      </c>
      <c r="M49" s="103" t="s">
        <v>89</v>
      </c>
      <c r="N49" s="69">
        <v>9020</v>
      </c>
      <c r="O49" s="69" t="s">
        <v>89</v>
      </c>
      <c r="P49" s="69">
        <v>208766</v>
      </c>
      <c r="Q49" s="69" t="s">
        <v>89</v>
      </c>
      <c r="R49" s="69">
        <v>56465</v>
      </c>
      <c r="S49" s="69" t="s">
        <v>89</v>
      </c>
      <c r="T49" s="69" t="s">
        <v>89</v>
      </c>
      <c r="U49" s="70" t="s">
        <v>89</v>
      </c>
    </row>
    <row r="50" spans="1:21" ht="16.5" customHeight="1">
      <c r="A50" s="37"/>
      <c r="B50" s="38" t="s">
        <v>40</v>
      </c>
      <c r="C50" s="68"/>
      <c r="D50" s="95">
        <v>8584023</v>
      </c>
      <c r="E50" s="41">
        <f>D50/T50*100</f>
        <v>127.02793171586248</v>
      </c>
      <c r="F50" s="41">
        <v>6923338</v>
      </c>
      <c r="G50" s="41">
        <f>F50/T50*100</f>
        <v>102.45281340809966</v>
      </c>
      <c r="H50" s="41">
        <v>5696245</v>
      </c>
      <c r="I50" s="41">
        <f>H50/T50*100</f>
        <v>84.29406828206577</v>
      </c>
      <c r="J50" s="41">
        <v>6223167</v>
      </c>
      <c r="K50" s="41">
        <f t="shared" si="11"/>
        <v>92.09155575799468</v>
      </c>
      <c r="L50" s="41">
        <v>6236315</v>
      </c>
      <c r="M50" s="40">
        <f t="shared" si="12"/>
        <v>92.28612225044236</v>
      </c>
      <c r="N50" s="41">
        <v>6533011</v>
      </c>
      <c r="O50" s="41">
        <f t="shared" si="13"/>
        <v>96.67668355583139</v>
      </c>
      <c r="P50" s="41">
        <v>6464011</v>
      </c>
      <c r="Q50" s="41">
        <f t="shared" si="14"/>
        <v>95.65560902138589</v>
      </c>
      <c r="R50" s="41">
        <v>6615852</v>
      </c>
      <c r="S50" s="41">
        <f t="shared" si="15"/>
        <v>97.902579722614</v>
      </c>
      <c r="T50" s="41">
        <v>6757587</v>
      </c>
      <c r="U50" s="42">
        <v>100</v>
      </c>
    </row>
    <row r="51" spans="1:21" ht="16.5" customHeight="1">
      <c r="A51" s="37"/>
      <c r="B51" s="38" t="s">
        <v>41</v>
      </c>
      <c r="C51" s="68"/>
      <c r="D51" s="95">
        <v>765025</v>
      </c>
      <c r="E51" s="41">
        <f>D51/T51*100</f>
        <v>37.76871687322764</v>
      </c>
      <c r="F51" s="41">
        <v>1031615</v>
      </c>
      <c r="G51" s="41">
        <f>F51/T51*100</f>
        <v>50.93006745815462</v>
      </c>
      <c r="H51" s="41">
        <v>148135</v>
      </c>
      <c r="I51" s="41">
        <f>H51/T51*100</f>
        <v>7.313315086455445</v>
      </c>
      <c r="J51" s="41">
        <v>1212916</v>
      </c>
      <c r="K51" s="41">
        <f t="shared" si="11"/>
        <v>59.88076336722039</v>
      </c>
      <c r="L51" s="41">
        <v>2173536</v>
      </c>
      <c r="M51" s="40">
        <f t="shared" si="12"/>
        <v>107.3058603284438</v>
      </c>
      <c r="N51" s="41">
        <v>2390018</v>
      </c>
      <c r="O51" s="41">
        <f t="shared" si="13"/>
        <v>117.99341611570576</v>
      </c>
      <c r="P51" s="41">
        <v>1051902</v>
      </c>
      <c r="Q51" s="41">
        <f t="shared" si="14"/>
        <v>51.93162160240764</v>
      </c>
      <c r="R51" s="41">
        <v>1150257</v>
      </c>
      <c r="S51" s="41">
        <f t="shared" si="15"/>
        <v>56.78733500793858</v>
      </c>
      <c r="T51" s="41">
        <v>2025552</v>
      </c>
      <c r="U51" s="42">
        <v>100</v>
      </c>
    </row>
    <row r="52" spans="1:21" ht="16.5" customHeight="1">
      <c r="A52" s="37"/>
      <c r="B52" s="38" t="s">
        <v>42</v>
      </c>
      <c r="C52" s="68"/>
      <c r="D52" s="96" t="s">
        <v>89</v>
      </c>
      <c r="E52" s="69" t="s">
        <v>89</v>
      </c>
      <c r="F52" s="69" t="s">
        <v>92</v>
      </c>
      <c r="G52" s="69" t="s">
        <v>89</v>
      </c>
      <c r="H52" s="69" t="s">
        <v>92</v>
      </c>
      <c r="I52" s="69" t="s">
        <v>89</v>
      </c>
      <c r="J52" s="69" t="s">
        <v>92</v>
      </c>
      <c r="K52" s="69" t="s">
        <v>89</v>
      </c>
      <c r="L52" s="69" t="s">
        <v>92</v>
      </c>
      <c r="M52" s="103" t="s">
        <v>89</v>
      </c>
      <c r="N52" s="69" t="s">
        <v>92</v>
      </c>
      <c r="O52" s="69" t="s">
        <v>89</v>
      </c>
      <c r="P52" s="69" t="s">
        <v>93</v>
      </c>
      <c r="Q52" s="69" t="s">
        <v>89</v>
      </c>
      <c r="R52" s="69" t="s">
        <v>89</v>
      </c>
      <c r="S52" s="69" t="s">
        <v>89</v>
      </c>
      <c r="T52" s="69" t="s">
        <v>89</v>
      </c>
      <c r="U52" s="70" t="s">
        <v>90</v>
      </c>
    </row>
    <row r="53" spans="1:21" ht="16.5" customHeight="1">
      <c r="A53" s="55"/>
      <c r="B53" s="38" t="s">
        <v>43</v>
      </c>
      <c r="C53" s="66"/>
      <c r="D53" s="88">
        <v>60146203</v>
      </c>
      <c r="E53" s="57">
        <f>D53/T53*100</f>
        <v>69.11427504534252</v>
      </c>
      <c r="F53" s="57">
        <v>60339599</v>
      </c>
      <c r="G53" s="57">
        <f>F53/T53*100</f>
        <v>69.33650726732782</v>
      </c>
      <c r="H53" s="57">
        <v>59966909</v>
      </c>
      <c r="I53" s="57">
        <f>H53/T53*100</f>
        <v>68.90824749560709</v>
      </c>
      <c r="J53" s="57">
        <v>57907275</v>
      </c>
      <c r="K53" s="57">
        <f t="shared" si="11"/>
        <v>66.54151271155531</v>
      </c>
      <c r="L53" s="57">
        <v>61622584</v>
      </c>
      <c r="M53" s="57">
        <f t="shared" si="12"/>
        <v>70.81079115801747</v>
      </c>
      <c r="N53" s="57">
        <f>SUM(N40:N52)</f>
        <v>64309141</v>
      </c>
      <c r="O53" s="57">
        <f t="shared" si="13"/>
        <v>73.89792600879083</v>
      </c>
      <c r="P53" s="57">
        <f>SUM(P40:P52)</f>
        <v>63127147</v>
      </c>
      <c r="Q53" s="57">
        <f t="shared" si="14"/>
        <v>72.53969133489223</v>
      </c>
      <c r="R53" s="57">
        <f>SUM(R40:R52)</f>
        <v>63649682</v>
      </c>
      <c r="S53" s="57">
        <f>R53/T53*100</f>
        <v>73.14013867669397</v>
      </c>
      <c r="T53" s="57">
        <f>SUM(T40:T52)</f>
        <v>87024284</v>
      </c>
      <c r="U53" s="58">
        <v>100</v>
      </c>
    </row>
    <row r="54" spans="1:15" ht="24" customHeight="1">
      <c r="A54" s="14" t="s">
        <v>72</v>
      </c>
      <c r="B54" s="71"/>
      <c r="C54" s="7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4:15" ht="16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</sheetData>
  <sheetProtection/>
  <mergeCells count="23">
    <mergeCell ref="R37:S37"/>
    <mergeCell ref="D37:E37"/>
    <mergeCell ref="F37:G37"/>
    <mergeCell ref="H37:I37"/>
    <mergeCell ref="J37:K37"/>
    <mergeCell ref="L37:M37"/>
    <mergeCell ref="N37:O37"/>
    <mergeCell ref="D4:E4"/>
    <mergeCell ref="F4:G4"/>
    <mergeCell ref="H4:I4"/>
    <mergeCell ref="J4:K4"/>
    <mergeCell ref="L4:M4"/>
    <mergeCell ref="N4:O4"/>
    <mergeCell ref="T37:U37"/>
    <mergeCell ref="T4:U4"/>
    <mergeCell ref="L3:U3"/>
    <mergeCell ref="L36:U36"/>
    <mergeCell ref="P37:Q37"/>
    <mergeCell ref="W3:Z3"/>
    <mergeCell ref="W4:X4"/>
    <mergeCell ref="Y4:Z4"/>
    <mergeCell ref="P4:Q4"/>
    <mergeCell ref="R4:S4"/>
  </mergeCells>
  <printOptions/>
  <pageMargins left="0.8661417322834646" right="0.31496062992125984" top="0.5511811023622047" bottom="0.1968503937007874" header="0.3937007874015748" footer="0.35433070866141736"/>
  <pageSetup firstPageNumber="101" useFirstPageNumber="1" fitToHeight="0" fitToWidth="1" horizontalDpi="600" verticalDpi="600" orientation="landscape" paperSize="9" scale="63" r:id="rId1"/>
  <ignoredErrors>
    <ignoredError sqref="S31 Q31 O31 O53 Q53 S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細川　浩貴</dc:creator>
  <cp:keywords/>
  <dc:description/>
  <cp:lastModifiedBy>尾﨑　智之</cp:lastModifiedBy>
  <cp:lastPrinted>2022-02-24T02:47:42Z</cp:lastPrinted>
  <dcterms:created xsi:type="dcterms:W3CDTF">2007-05-03T03:00:48Z</dcterms:created>
  <dcterms:modified xsi:type="dcterms:W3CDTF">2022-03-17T08:09:26Z</dcterms:modified>
  <cp:category/>
  <cp:version/>
  <cp:contentType/>
  <cp:contentStatus/>
</cp:coreProperties>
</file>