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0" windowWidth="9105" windowHeight="8190" activeTab="0"/>
  </bookViews>
  <sheets>
    <sheet name="予算" sheetId="1" r:id="rId1"/>
    <sheet name="決算" sheetId="2" r:id="rId2"/>
  </sheets>
  <definedNames>
    <definedName name="_xlnm.Print_Area" localSheetId="1">'決算'!$A$1:$Y$30</definedName>
    <definedName name="_xlnm.Print_Area" localSheetId="0">'予算'!$A$1:$G$20</definedName>
  </definedNames>
  <calcPr fullCalcOnLoad="1"/>
</workbook>
</file>

<file path=xl/sharedStrings.xml><?xml version="1.0" encoding="utf-8"?>
<sst xmlns="http://schemas.openxmlformats.org/spreadsheetml/2006/main" count="144" uniqueCount="53">
  <si>
    <t>病院事業会計</t>
  </si>
  <si>
    <t>科       目</t>
  </si>
  <si>
    <t>対前年度比</t>
  </si>
  <si>
    <t>〔収益的収支〕</t>
  </si>
  <si>
    <t>千円</t>
  </si>
  <si>
    <t>％</t>
  </si>
  <si>
    <t>医業収益</t>
  </si>
  <si>
    <t>医業外収益</t>
  </si>
  <si>
    <t>特別利益</t>
  </si>
  <si>
    <t>収益合計</t>
  </si>
  <si>
    <t>医業費用</t>
  </si>
  <si>
    <t>医業外費用</t>
  </si>
  <si>
    <t>特別損失</t>
  </si>
  <si>
    <t>予備費</t>
  </si>
  <si>
    <t>費用合計</t>
  </si>
  <si>
    <t>〔資本的収支〕</t>
  </si>
  <si>
    <t>資本的収入</t>
  </si>
  <si>
    <t>資本的支出</t>
  </si>
  <si>
    <t>科目</t>
  </si>
  <si>
    <t>平成24年度</t>
  </si>
  <si>
    <t>平成25年度</t>
  </si>
  <si>
    <t>平成26年度</t>
  </si>
  <si>
    <t>平成27年度</t>
  </si>
  <si>
    <t>平成28年度</t>
  </si>
  <si>
    <t>金額</t>
  </si>
  <si>
    <t>指数</t>
  </si>
  <si>
    <t>入院収益</t>
  </si>
  <si>
    <t xml:space="preserve">         -</t>
  </si>
  <si>
    <t>外来収益</t>
  </si>
  <si>
    <t>その他医業収益</t>
  </si>
  <si>
    <t>医業外収益</t>
  </si>
  <si>
    <t>給与費</t>
  </si>
  <si>
    <t>材料費</t>
  </si>
  <si>
    <t>経費</t>
  </si>
  <si>
    <t>減価償却費</t>
  </si>
  <si>
    <t>資産減耗費</t>
  </si>
  <si>
    <t>研究研修費</t>
  </si>
  <si>
    <t>医業外費用</t>
  </si>
  <si>
    <t>〔資本的収支〕</t>
  </si>
  <si>
    <t xml:space="preserve"> </t>
  </si>
  <si>
    <t>（注）消費税を含まない。</t>
  </si>
  <si>
    <t>その他医業費用</t>
  </si>
  <si>
    <t>平成30年度
当初予算</t>
  </si>
  <si>
    <t>平成29年度</t>
  </si>
  <si>
    <t>平成30年度</t>
  </si>
  <si>
    <t>令和元年度</t>
  </si>
  <si>
    <t>令和2年度
当初予算</t>
  </si>
  <si>
    <t>令和2年度</t>
  </si>
  <si>
    <t>令和3年度
当初予算</t>
  </si>
  <si>
    <t>（指数：令和2年度＝100）</t>
  </si>
  <si>
    <t>資料：健康づくり推進室</t>
  </si>
  <si>
    <t xml:space="preserve">         -</t>
  </si>
  <si>
    <t>平成31年度
当初予算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</si>
</sst>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"/>
    <numFmt numFmtId="177" formatCode="#,##0.0"/>
    <numFmt numFmtId="178" formatCode="#,##0_ "/>
    <numFmt numFmtId="179" formatCode="[=0]&quot;-&quot;;#,##0"/>
    <numFmt numFmtId="180" formatCode="0.0_ "/>
    <numFmt numFmtId="181" formatCode="0.0_);[Red]\(0.0\)"/>
    <numFmt numFmtId="182" formatCode="0.0"/>
    <numFmt numFmtId="183" formatCode="#,##0.0;[Red]\-#,##0.0"/>
    <numFmt numFmtId="184" formatCode="#,##0.0_);[Red]\(#,##0.0\)"/>
    <numFmt numFmtId="185" formatCode="0.00_);[Red]\(0.00\)"/>
    <numFmt numFmtId="186" formatCode="0.000_);[Red]\(0.000\)"/>
    <numFmt numFmtId="187" formatCode="0.00000_);[Red]\(0.00000\)"/>
    <numFmt numFmtId="188" formatCode="#,##0.000_);[Red]\(#,##0.000\)"/>
    <numFmt numFmtId="189" formatCode="0.000_ "/>
    <numFmt numFmtId="190" formatCode="0.00_ "/>
    <numFmt numFmtId="191" formatCode="0_);[Red]\(0\)"/>
    <numFmt numFmtId="192" formatCode="#,##0_);[Red]\(#,##0\)"/>
    <numFmt numFmtId="193" formatCode="0.0%"/>
    <numFmt numFmtId="194" formatCode="0.0000_);[Red]\(0.0000\)"/>
    <numFmt numFmtId="195" formatCode="[&lt;=999]000;[&lt;=99999]000\-00;000\-0000"/>
    <numFmt numFmtId="196" formatCode="0.00000000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_ "/>
    <numFmt numFmtId="204" formatCode="0.000%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eiryo UI"/>
      <family val="3"/>
    </font>
    <font>
      <b/>
      <sz val="12"/>
      <name val="Meiryo UI"/>
      <family val="3"/>
    </font>
    <font>
      <sz val="10"/>
      <name val="Meiryo UI"/>
      <family val="3"/>
    </font>
    <font>
      <b/>
      <sz val="11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distributed"/>
    </xf>
    <xf numFmtId="38" fontId="21" fillId="0" borderId="0" xfId="49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2" xfId="0" applyFont="1" applyFill="1" applyBorder="1" applyAlignment="1">
      <alignment horizontal="distributed"/>
    </xf>
    <xf numFmtId="38" fontId="21" fillId="0" borderId="13" xfId="49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3" fontId="21" fillId="0" borderId="14" xfId="0" applyNumberFormat="1" applyFont="1" applyFill="1" applyBorder="1" applyAlignment="1">
      <alignment horizontal="distributed" vertical="center"/>
    </xf>
    <xf numFmtId="0" fontId="23" fillId="0" borderId="15" xfId="0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horizontal="distributed" vertical="center"/>
    </xf>
    <xf numFmtId="0" fontId="21" fillId="0" borderId="17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0" fontId="21" fillId="0" borderId="11" xfId="0" applyFont="1" applyFill="1" applyBorder="1" applyAlignment="1">
      <alignment vertical="center"/>
    </xf>
    <xf numFmtId="192" fontId="21" fillId="0" borderId="0" xfId="49" applyNumberFormat="1" applyFont="1" applyFill="1" applyBorder="1" applyAlignment="1">
      <alignment vertical="center"/>
    </xf>
    <xf numFmtId="192" fontId="21" fillId="0" borderId="0" xfId="0" applyNumberFormat="1" applyFont="1" applyFill="1" applyBorder="1" applyAlignment="1">
      <alignment vertical="center"/>
    </xf>
    <xf numFmtId="192" fontId="21" fillId="0" borderId="0" xfId="0" applyNumberFormat="1" applyFont="1" applyFill="1" applyBorder="1" applyAlignment="1">
      <alignment horizontal="right" vertical="center"/>
    </xf>
    <xf numFmtId="0" fontId="21" fillId="0" borderId="18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192" fontId="21" fillId="0" borderId="13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192" fontId="21" fillId="0" borderId="16" xfId="49" applyNumberFormat="1" applyFont="1" applyFill="1" applyBorder="1" applyAlignment="1">
      <alignment vertical="center"/>
    </xf>
    <xf numFmtId="192" fontId="21" fillId="0" borderId="18" xfId="49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horizontal="distributed" vertical="center"/>
    </xf>
    <xf numFmtId="0" fontId="23" fillId="0" borderId="21" xfId="0" applyFont="1" applyFill="1" applyBorder="1" applyAlignment="1">
      <alignment horizontal="distributed" vertical="center"/>
    </xf>
    <xf numFmtId="0" fontId="23" fillId="0" borderId="21" xfId="0" applyFont="1" applyFill="1" applyBorder="1" applyAlignment="1">
      <alignment vertical="center"/>
    </xf>
    <xf numFmtId="0" fontId="23" fillId="0" borderId="21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 shrinkToFit="1"/>
    </xf>
    <xf numFmtId="192" fontId="21" fillId="0" borderId="0" xfId="0" applyNumberFormat="1" applyFont="1" applyFill="1" applyBorder="1" applyAlignment="1">
      <alignment vertical="center" shrinkToFit="1"/>
    </xf>
    <xf numFmtId="192" fontId="21" fillId="0" borderId="13" xfId="0" applyNumberFormat="1" applyFont="1" applyFill="1" applyBorder="1" applyAlignment="1">
      <alignment vertical="center" shrinkToFit="1"/>
    </xf>
    <xf numFmtId="0" fontId="23" fillId="0" borderId="21" xfId="0" applyFont="1" applyFill="1" applyBorder="1" applyAlignment="1">
      <alignment horizontal="right"/>
    </xf>
    <xf numFmtId="192" fontId="21" fillId="0" borderId="11" xfId="0" applyNumberFormat="1" applyFont="1" applyFill="1" applyBorder="1" applyAlignment="1">
      <alignment vertical="center"/>
    </xf>
    <xf numFmtId="192" fontId="21" fillId="0" borderId="19" xfId="0" applyNumberFormat="1" applyFont="1" applyFill="1" applyBorder="1" applyAlignment="1">
      <alignment vertical="center"/>
    </xf>
    <xf numFmtId="178" fontId="21" fillId="0" borderId="11" xfId="0" applyNumberFormat="1" applyFont="1" applyFill="1" applyBorder="1" applyAlignment="1">
      <alignment shrinkToFit="1"/>
    </xf>
    <xf numFmtId="0" fontId="21" fillId="0" borderId="11" xfId="0" applyFont="1" applyFill="1" applyBorder="1" applyAlignment="1">
      <alignment shrinkToFit="1"/>
    </xf>
    <xf numFmtId="178" fontId="21" fillId="0" borderId="19" xfId="0" applyNumberFormat="1" applyFont="1" applyFill="1" applyBorder="1" applyAlignment="1">
      <alignment shrinkToFit="1"/>
    </xf>
    <xf numFmtId="0" fontId="23" fillId="0" borderId="2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distributed" vertical="center" wrapText="1"/>
    </xf>
    <xf numFmtId="0" fontId="23" fillId="0" borderId="19" xfId="0" applyFont="1" applyFill="1" applyBorder="1" applyAlignment="1">
      <alignment horizontal="distributed" vertical="center" wrapText="1"/>
    </xf>
    <xf numFmtId="0" fontId="23" fillId="0" borderId="20" xfId="0" applyFont="1" applyFill="1" applyBorder="1" applyAlignment="1">
      <alignment horizontal="distributed" vertical="center" wrapText="1"/>
    </xf>
    <xf numFmtId="0" fontId="23" fillId="0" borderId="12" xfId="0" applyFont="1" applyFill="1" applyBorder="1" applyAlignment="1">
      <alignment horizontal="distributed" vertical="center" wrapText="1"/>
    </xf>
    <xf numFmtId="0" fontId="21" fillId="0" borderId="12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vertical="center"/>
    </xf>
    <xf numFmtId="0" fontId="23" fillId="0" borderId="22" xfId="0" applyFont="1" applyFill="1" applyBorder="1" applyAlignment="1">
      <alignment horizontal="distributed" vertical="center" wrapText="1"/>
    </xf>
    <xf numFmtId="0" fontId="23" fillId="0" borderId="18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 shrinkToFit="1"/>
    </xf>
    <xf numFmtId="0" fontId="21" fillId="0" borderId="15" xfId="0" applyFont="1" applyFill="1" applyBorder="1" applyAlignment="1">
      <alignment horizontal="distributed" vertical="center"/>
    </xf>
    <xf numFmtId="3" fontId="21" fillId="0" borderId="15" xfId="0" applyNumberFormat="1" applyFont="1" applyFill="1" applyBorder="1" applyAlignment="1">
      <alignment horizontal="distributed" vertical="center"/>
    </xf>
    <xf numFmtId="3" fontId="21" fillId="0" borderId="14" xfId="0" applyNumberFormat="1" applyFont="1" applyFill="1" applyBorder="1" applyAlignment="1">
      <alignment horizontal="distributed" vertical="center"/>
    </xf>
    <xf numFmtId="0" fontId="21" fillId="0" borderId="2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0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4.625" style="3" customWidth="1"/>
    <col min="2" max="4" width="13.625" style="3" customWidth="1"/>
    <col min="5" max="6" width="12.375" style="3" customWidth="1"/>
    <col min="7" max="7" width="14.75390625" style="3" customWidth="1"/>
    <col min="8" max="8" width="9.00390625" style="3" customWidth="1"/>
    <col min="9" max="9" width="9.25390625" style="3" bestFit="1" customWidth="1"/>
    <col min="10" max="10" width="9.125" style="3" bestFit="1" customWidth="1"/>
    <col min="11" max="16384" width="9.00390625" style="3" customWidth="1"/>
  </cols>
  <sheetData>
    <row r="1" ht="15" customHeight="1"/>
    <row r="2" spans="2:7" ht="16.5">
      <c r="B2" s="4" t="s">
        <v>0</v>
      </c>
      <c r="C2" s="4"/>
      <c r="D2" s="4"/>
      <c r="E2" s="5"/>
      <c r="F2" s="5"/>
      <c r="G2" s="5"/>
    </row>
    <row r="3" spans="2:7" ht="15" customHeight="1">
      <c r="B3" s="50" t="s">
        <v>1</v>
      </c>
      <c r="C3" s="58" t="s">
        <v>48</v>
      </c>
      <c r="D3" s="54" t="s">
        <v>46</v>
      </c>
      <c r="E3" s="52" t="s">
        <v>52</v>
      </c>
      <c r="F3" s="54" t="s">
        <v>42</v>
      </c>
      <c r="G3" s="54" t="s">
        <v>2</v>
      </c>
    </row>
    <row r="4" spans="2:7" ht="15" customHeight="1">
      <c r="B4" s="51"/>
      <c r="C4" s="59"/>
      <c r="D4" s="55"/>
      <c r="E4" s="53"/>
      <c r="F4" s="55"/>
      <c r="G4" s="56"/>
    </row>
    <row r="5" spans="2:7" ht="15" customHeight="1">
      <c r="B5" s="6" t="s">
        <v>3</v>
      </c>
      <c r="C5" s="7" t="s">
        <v>4</v>
      </c>
      <c r="D5" s="44" t="s">
        <v>4</v>
      </c>
      <c r="E5" s="7" t="s">
        <v>4</v>
      </c>
      <c r="F5" s="7" t="s">
        <v>4</v>
      </c>
      <c r="G5" s="8" t="s">
        <v>5</v>
      </c>
    </row>
    <row r="6" spans="2:7" ht="15" customHeight="1">
      <c r="B6" s="9" t="s">
        <v>6</v>
      </c>
      <c r="C6" s="10">
        <v>212047</v>
      </c>
      <c r="D6" s="10">
        <v>217770</v>
      </c>
      <c r="E6" s="10">
        <v>209615</v>
      </c>
      <c r="F6" s="10">
        <v>179013</v>
      </c>
      <c r="G6" s="47">
        <f>C6/D6*100</f>
        <v>97.37199797951968</v>
      </c>
    </row>
    <row r="7" spans="2:7" ht="15" customHeight="1">
      <c r="B7" s="9" t="s">
        <v>7</v>
      </c>
      <c r="C7" s="10">
        <v>432951</v>
      </c>
      <c r="D7" s="10">
        <v>521564</v>
      </c>
      <c r="E7" s="10">
        <v>554839</v>
      </c>
      <c r="F7" s="10">
        <v>426734</v>
      </c>
      <c r="G7" s="47">
        <f aca="true" t="shared" si="0" ref="G7:G15">C7/D7*100</f>
        <v>83.01013873656925</v>
      </c>
    </row>
    <row r="8" spans="2:7" ht="15" customHeight="1">
      <c r="B8" s="9" t="s">
        <v>8</v>
      </c>
      <c r="C8" s="10">
        <v>1</v>
      </c>
      <c r="D8" s="10">
        <v>1301615</v>
      </c>
      <c r="E8" s="10">
        <v>1</v>
      </c>
      <c r="F8" s="10">
        <v>0</v>
      </c>
      <c r="G8" s="47">
        <f t="shared" si="0"/>
        <v>7.682763336316807E-05</v>
      </c>
    </row>
    <row r="9" spans="2:7" ht="15" customHeight="1">
      <c r="B9" s="9" t="s">
        <v>9</v>
      </c>
      <c r="C9" s="10">
        <f>SUM(C6:C8)</f>
        <v>644999</v>
      </c>
      <c r="D9" s="10">
        <f>SUM(D6:D8)</f>
        <v>2040949</v>
      </c>
      <c r="E9" s="10">
        <f>SUM(E6:E8)</f>
        <v>764455</v>
      </c>
      <c r="F9" s="10">
        <v>605747</v>
      </c>
      <c r="G9" s="47">
        <f t="shared" si="0"/>
        <v>31.60289649569881</v>
      </c>
    </row>
    <row r="10" spans="2:7" ht="15" customHeight="1">
      <c r="B10" s="9"/>
      <c r="C10" s="10"/>
      <c r="D10" s="10"/>
      <c r="E10" s="10"/>
      <c r="F10" s="10"/>
      <c r="G10" s="47"/>
    </row>
    <row r="11" spans="2:7" ht="15" customHeight="1">
      <c r="B11" s="9" t="s">
        <v>10</v>
      </c>
      <c r="C11" s="10">
        <v>1150676</v>
      </c>
      <c r="D11" s="10">
        <v>2328480</v>
      </c>
      <c r="E11" s="10">
        <v>1530103</v>
      </c>
      <c r="F11" s="10">
        <v>1729391</v>
      </c>
      <c r="G11" s="47">
        <f t="shared" si="0"/>
        <v>49.4174740603312</v>
      </c>
    </row>
    <row r="12" spans="2:7" ht="15" customHeight="1">
      <c r="B12" s="9" t="s">
        <v>11</v>
      </c>
      <c r="C12" s="10">
        <v>73717</v>
      </c>
      <c r="D12" s="10">
        <v>98211</v>
      </c>
      <c r="E12" s="10">
        <v>99512</v>
      </c>
      <c r="F12" s="10">
        <v>133841</v>
      </c>
      <c r="G12" s="47">
        <f t="shared" si="0"/>
        <v>75.05982018307522</v>
      </c>
    </row>
    <row r="13" spans="2:7" ht="15" customHeight="1">
      <c r="B13" s="9" t="s">
        <v>12</v>
      </c>
      <c r="C13" s="10">
        <v>1</v>
      </c>
      <c r="D13" s="10">
        <v>1193922</v>
      </c>
      <c r="E13" s="10">
        <v>1</v>
      </c>
      <c r="F13" s="10">
        <v>0</v>
      </c>
      <c r="G13" s="47">
        <f t="shared" si="0"/>
        <v>8.375756540209495E-05</v>
      </c>
    </row>
    <row r="14" spans="2:7" ht="15" customHeight="1">
      <c r="B14" s="9" t="s">
        <v>13</v>
      </c>
      <c r="C14" s="10">
        <v>0</v>
      </c>
      <c r="D14" s="10">
        <v>0</v>
      </c>
      <c r="E14" s="10">
        <v>0</v>
      </c>
      <c r="F14" s="10">
        <v>0</v>
      </c>
      <c r="G14" s="47">
        <v>0</v>
      </c>
    </row>
    <row r="15" spans="2:7" ht="15" customHeight="1">
      <c r="B15" s="9" t="s">
        <v>14</v>
      </c>
      <c r="C15" s="10">
        <f>SUM(C11:C14)</f>
        <v>1224394</v>
      </c>
      <c r="D15" s="10">
        <f>SUM(D11:D14)</f>
        <v>3620613</v>
      </c>
      <c r="E15" s="10">
        <f>SUM(E11:E14)</f>
        <v>1629616</v>
      </c>
      <c r="F15" s="10">
        <v>1863232</v>
      </c>
      <c r="G15" s="47">
        <f t="shared" si="0"/>
        <v>33.81731215128488</v>
      </c>
    </row>
    <row r="16" spans="2:7" ht="15" customHeight="1">
      <c r="B16" s="11"/>
      <c r="C16" s="5"/>
      <c r="D16" s="5"/>
      <c r="E16" s="5"/>
      <c r="F16" s="5"/>
      <c r="G16" s="48"/>
    </row>
    <row r="17" spans="2:7" ht="15" customHeight="1">
      <c r="B17" s="6" t="s">
        <v>15</v>
      </c>
      <c r="C17" s="5"/>
      <c r="D17" s="5"/>
      <c r="E17" s="5"/>
      <c r="F17" s="5"/>
      <c r="G17" s="48"/>
    </row>
    <row r="18" spans="2:7" ht="15" customHeight="1">
      <c r="B18" s="9" t="s">
        <v>16</v>
      </c>
      <c r="C18" s="10">
        <v>1370473</v>
      </c>
      <c r="D18" s="10">
        <v>1799464</v>
      </c>
      <c r="E18" s="10">
        <v>1442675</v>
      </c>
      <c r="F18" s="10">
        <v>951777</v>
      </c>
      <c r="G18" s="47">
        <f>C18/D18*100</f>
        <v>76.16006766459346</v>
      </c>
    </row>
    <row r="19" spans="2:7" ht="15" customHeight="1">
      <c r="B19" s="12" t="s">
        <v>17</v>
      </c>
      <c r="C19" s="13">
        <v>1395007</v>
      </c>
      <c r="D19" s="13">
        <v>1557663</v>
      </c>
      <c r="E19" s="13">
        <v>1299824</v>
      </c>
      <c r="F19" s="13">
        <v>978463</v>
      </c>
      <c r="G19" s="49">
        <f>C19/D19*100</f>
        <v>89.55768994962325</v>
      </c>
    </row>
    <row r="20" spans="2:5" ht="15" customHeight="1">
      <c r="B20" s="57" t="s">
        <v>50</v>
      </c>
      <c r="C20" s="57"/>
      <c r="D20" s="57"/>
      <c r="E20" s="57"/>
    </row>
  </sheetData>
  <sheetProtection/>
  <mergeCells count="7">
    <mergeCell ref="B3:B4"/>
    <mergeCell ref="E3:E4"/>
    <mergeCell ref="F3:F4"/>
    <mergeCell ref="G3:G4"/>
    <mergeCell ref="B20:E20"/>
    <mergeCell ref="D3:D4"/>
    <mergeCell ref="C3:C4"/>
  </mergeCells>
  <printOptions/>
  <pageMargins left="0.8661417322834646" right="0.7086614173228347" top="0.5905511811023623" bottom="0.15748031496062992" header="0.5118110236220472" footer="0.2362204724409449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52"/>
  <sheetViews>
    <sheetView view="pageBreakPreview" zoomScaleNormal="75" zoomScaleSheetLayoutView="100" zoomScalePageLayoutView="0" workbookViewId="0" topLeftCell="A1">
      <pane xSplit="6" ySplit="4" topLeftCell="P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2" sqref="A2:D2"/>
    </sheetView>
  </sheetViews>
  <sheetFormatPr defaultColWidth="9.00390625" defaultRowHeight="13.5" customHeight="1"/>
  <cols>
    <col min="1" max="1" width="1.4921875" style="1" customWidth="1"/>
    <col min="2" max="3" width="5.875" style="1" customWidth="1"/>
    <col min="4" max="4" width="6.50390625" style="1" customWidth="1"/>
    <col min="5" max="5" width="2.75390625" style="1" customWidth="1"/>
    <col min="6" max="6" width="1.4921875" style="1" customWidth="1"/>
    <col min="7" max="7" width="14.75390625" style="1" customWidth="1"/>
    <col min="8" max="8" width="10.375" style="1" customWidth="1"/>
    <col min="9" max="9" width="14.75390625" style="1" customWidth="1"/>
    <col min="10" max="10" width="10.50390625" style="1" customWidth="1"/>
    <col min="11" max="11" width="14.75390625" style="1" customWidth="1"/>
    <col min="12" max="12" width="9.25390625" style="1" customWidth="1"/>
    <col min="13" max="13" width="5.375" style="1" hidden="1" customWidth="1"/>
    <col min="14" max="14" width="14.75390625" style="1" customWidth="1"/>
    <col min="15" max="15" width="9.125" style="1" customWidth="1"/>
    <col min="16" max="16" width="13.625" style="1" customWidth="1"/>
    <col min="17" max="17" width="7.875" style="1" customWidth="1"/>
    <col min="18" max="18" width="14.50390625" style="1" customWidth="1"/>
    <col min="19" max="19" width="8.25390625" style="1" customWidth="1"/>
    <col min="20" max="20" width="12.875" style="1" customWidth="1"/>
    <col min="21" max="21" width="7.75390625" style="1" customWidth="1"/>
    <col min="22" max="22" width="12.75390625" style="1" customWidth="1"/>
    <col min="23" max="23" width="7.75390625" style="1" customWidth="1"/>
    <col min="24" max="24" width="14.875" style="1" customWidth="1"/>
    <col min="25" max="25" width="10.625" style="1" customWidth="1"/>
    <col min="26" max="16384" width="9.00390625" style="1" customWidth="1"/>
  </cols>
  <sheetData>
    <row r="1" ht="9.75" customHeight="1"/>
    <row r="2" spans="1:25" ht="19.5" customHeight="1">
      <c r="A2" s="60" t="s">
        <v>0</v>
      </c>
      <c r="B2" s="60"/>
      <c r="C2" s="60"/>
      <c r="D2" s="60"/>
      <c r="G2" s="61"/>
      <c r="H2" s="61"/>
      <c r="I2" s="62"/>
      <c r="J2" s="62"/>
      <c r="K2" s="2"/>
      <c r="L2" s="2"/>
      <c r="M2" s="2"/>
      <c r="N2" s="63"/>
      <c r="O2" s="63"/>
      <c r="P2" s="61"/>
      <c r="Q2" s="61"/>
      <c r="R2" s="64"/>
      <c r="S2" s="64"/>
      <c r="T2" s="41"/>
      <c r="U2" s="41"/>
      <c r="V2" s="64"/>
      <c r="W2" s="64"/>
      <c r="X2" s="64" t="s">
        <v>49</v>
      </c>
      <c r="Y2" s="64"/>
    </row>
    <row r="3" spans="1:25" ht="13.5" customHeight="1">
      <c r="A3" s="65" t="s">
        <v>18</v>
      </c>
      <c r="B3" s="65"/>
      <c r="C3" s="65"/>
      <c r="D3" s="65"/>
      <c r="E3" s="65"/>
      <c r="F3" s="65"/>
      <c r="G3" s="66" t="s">
        <v>19</v>
      </c>
      <c r="H3" s="67"/>
      <c r="I3" s="66" t="s">
        <v>20</v>
      </c>
      <c r="J3" s="67"/>
      <c r="K3" s="66" t="s">
        <v>21</v>
      </c>
      <c r="L3" s="66"/>
      <c r="M3" s="15"/>
      <c r="N3" s="66" t="s">
        <v>22</v>
      </c>
      <c r="O3" s="67"/>
      <c r="P3" s="66" t="s">
        <v>23</v>
      </c>
      <c r="Q3" s="67"/>
      <c r="R3" s="66" t="s">
        <v>43</v>
      </c>
      <c r="S3" s="66"/>
      <c r="T3" s="66" t="s">
        <v>44</v>
      </c>
      <c r="U3" s="66"/>
      <c r="V3" s="66" t="s">
        <v>45</v>
      </c>
      <c r="W3" s="66"/>
      <c r="X3" s="66" t="s">
        <v>47</v>
      </c>
      <c r="Y3" s="66"/>
    </row>
    <row r="4" spans="1:25" ht="13.5" customHeight="1">
      <c r="A4" s="65"/>
      <c r="B4" s="65"/>
      <c r="C4" s="65"/>
      <c r="D4" s="65"/>
      <c r="E4" s="65"/>
      <c r="F4" s="65"/>
      <c r="G4" s="16" t="s">
        <v>24</v>
      </c>
      <c r="H4" s="37" t="s">
        <v>25</v>
      </c>
      <c r="I4" s="37" t="s">
        <v>24</v>
      </c>
      <c r="J4" s="37" t="s">
        <v>25</v>
      </c>
      <c r="K4" s="37" t="s">
        <v>24</v>
      </c>
      <c r="L4" s="37" t="s">
        <v>25</v>
      </c>
      <c r="M4" s="38"/>
      <c r="N4" s="37" t="s">
        <v>24</v>
      </c>
      <c r="O4" s="37" t="s">
        <v>25</v>
      </c>
      <c r="P4" s="37" t="s">
        <v>24</v>
      </c>
      <c r="Q4" s="37" t="s">
        <v>25</v>
      </c>
      <c r="R4" s="37" t="s">
        <v>24</v>
      </c>
      <c r="S4" s="37" t="s">
        <v>25</v>
      </c>
      <c r="T4" s="16" t="s">
        <v>24</v>
      </c>
      <c r="U4" s="16" t="s">
        <v>25</v>
      </c>
      <c r="V4" s="37" t="s">
        <v>24</v>
      </c>
      <c r="W4" s="37" t="s">
        <v>25</v>
      </c>
      <c r="X4" s="16" t="s">
        <v>24</v>
      </c>
      <c r="Y4" s="16" t="s">
        <v>25</v>
      </c>
    </row>
    <row r="5" spans="1:25" ht="13.5" customHeight="1">
      <c r="A5" s="17"/>
      <c r="B5" s="68"/>
      <c r="C5" s="68"/>
      <c r="D5" s="68"/>
      <c r="E5" s="68"/>
      <c r="F5" s="18"/>
      <c r="G5" s="19" t="s">
        <v>4</v>
      </c>
      <c r="H5" s="39"/>
      <c r="I5" s="40" t="s">
        <v>4</v>
      </c>
      <c r="J5" s="39"/>
      <c r="K5" s="40" t="s">
        <v>4</v>
      </c>
      <c r="L5" s="39"/>
      <c r="M5" s="39"/>
      <c r="N5" s="40" t="s">
        <v>4</v>
      </c>
      <c r="O5" s="39"/>
      <c r="P5" s="40" t="s">
        <v>4</v>
      </c>
      <c r="Q5" s="39"/>
      <c r="R5" s="40" t="s">
        <v>4</v>
      </c>
      <c r="S5" s="39"/>
      <c r="T5" s="19" t="s">
        <v>4</v>
      </c>
      <c r="U5" s="39"/>
      <c r="V5" s="40" t="s">
        <v>4</v>
      </c>
      <c r="W5" s="39"/>
      <c r="X5" s="19" t="s">
        <v>4</v>
      </c>
      <c r="Y5" s="20"/>
    </row>
    <row r="6" spans="1:25" ht="12.75" customHeight="1">
      <c r="A6" s="21"/>
      <c r="B6" s="69" t="s">
        <v>3</v>
      </c>
      <c r="C6" s="69"/>
      <c r="D6" s="69"/>
      <c r="E6" s="69"/>
      <c r="F6" s="23"/>
      <c r="G6" s="19"/>
      <c r="H6" s="14"/>
      <c r="I6" s="19"/>
      <c r="J6" s="14"/>
      <c r="K6" s="19"/>
      <c r="L6" s="14"/>
      <c r="M6" s="14"/>
      <c r="N6" s="19"/>
      <c r="O6" s="14"/>
      <c r="P6" s="19"/>
      <c r="Q6" s="14"/>
      <c r="R6" s="19"/>
      <c r="S6" s="14"/>
      <c r="T6" s="19"/>
      <c r="U6" s="14"/>
      <c r="V6" s="19"/>
      <c r="W6" s="14"/>
      <c r="X6" s="19"/>
      <c r="Y6" s="20"/>
    </row>
    <row r="7" spans="1:25" ht="12.75" customHeight="1">
      <c r="A7" s="21"/>
      <c r="B7" s="69" t="s">
        <v>6</v>
      </c>
      <c r="C7" s="69"/>
      <c r="D7" s="69"/>
      <c r="E7" s="22"/>
      <c r="F7" s="23"/>
      <c r="G7" s="24">
        <v>6365828</v>
      </c>
      <c r="H7" s="25">
        <f>G7/X7*100</f>
        <v>2872.575324786672</v>
      </c>
      <c r="I7" s="25">
        <v>5449825</v>
      </c>
      <c r="J7" s="25">
        <f>I7/X7*100</f>
        <v>2459.229627222967</v>
      </c>
      <c r="K7" s="25">
        <v>7989</v>
      </c>
      <c r="L7" s="25">
        <f>K7/X7*100</f>
        <v>3.605030527014039</v>
      </c>
      <c r="M7" s="25"/>
      <c r="N7" s="25">
        <v>9676</v>
      </c>
      <c r="O7" s="25">
        <f>N7/X7*100</f>
        <v>4.366288068517691</v>
      </c>
      <c r="P7" s="25">
        <v>170908</v>
      </c>
      <c r="Q7" s="42">
        <f>P7/X7*100</f>
        <v>77.1221125686463</v>
      </c>
      <c r="R7" s="25">
        <f>SUM(R8:R10)</f>
        <v>178988</v>
      </c>
      <c r="S7" s="42">
        <f>R7/X7*100</f>
        <v>80.76820678047174</v>
      </c>
      <c r="T7" s="25">
        <v>200339</v>
      </c>
      <c r="U7" s="42">
        <f aca="true" t="shared" si="0" ref="U7:U13">T7/X7*100</f>
        <v>90.402830235507</v>
      </c>
      <c r="V7" s="25">
        <v>208022</v>
      </c>
      <c r="W7" s="42">
        <f>V7/X7*100</f>
        <v>93.86977848172666</v>
      </c>
      <c r="X7" s="25">
        <v>221607</v>
      </c>
      <c r="Y7" s="45">
        <v>100</v>
      </c>
    </row>
    <row r="8" spans="1:25" ht="12.75" customHeight="1">
      <c r="A8" s="21"/>
      <c r="B8" s="14"/>
      <c r="C8" s="69" t="s">
        <v>26</v>
      </c>
      <c r="D8" s="69"/>
      <c r="E8" s="69"/>
      <c r="F8" s="23"/>
      <c r="G8" s="24">
        <v>4236606</v>
      </c>
      <c r="H8" s="25" t="s">
        <v>27</v>
      </c>
      <c r="I8" s="25">
        <v>3469391</v>
      </c>
      <c r="J8" s="25" t="s">
        <v>27</v>
      </c>
      <c r="K8" s="25">
        <v>0</v>
      </c>
      <c r="L8" s="25" t="s">
        <v>27</v>
      </c>
      <c r="M8" s="25"/>
      <c r="N8" s="25">
        <v>0</v>
      </c>
      <c r="O8" s="25" t="s">
        <v>27</v>
      </c>
      <c r="P8" s="25">
        <v>0</v>
      </c>
      <c r="Q8" s="42" t="s">
        <v>27</v>
      </c>
      <c r="R8" s="25">
        <v>0</v>
      </c>
      <c r="S8" s="42" t="s">
        <v>27</v>
      </c>
      <c r="T8" s="25">
        <v>0</v>
      </c>
      <c r="U8" s="42" t="s">
        <v>51</v>
      </c>
      <c r="V8" s="25">
        <v>0</v>
      </c>
      <c r="W8" s="42" t="s">
        <v>51</v>
      </c>
      <c r="X8" s="25">
        <v>0</v>
      </c>
      <c r="Y8" s="45">
        <v>100</v>
      </c>
    </row>
    <row r="9" spans="1:25" ht="12.75" customHeight="1">
      <c r="A9" s="21"/>
      <c r="B9" s="22"/>
      <c r="C9" s="69" t="s">
        <v>28</v>
      </c>
      <c r="D9" s="69"/>
      <c r="E9" s="69"/>
      <c r="F9" s="23"/>
      <c r="G9" s="24">
        <v>1746488</v>
      </c>
      <c r="H9" s="25" t="s">
        <v>27</v>
      </c>
      <c r="I9" s="25">
        <v>1631645</v>
      </c>
      <c r="J9" s="25" t="s">
        <v>27</v>
      </c>
      <c r="K9" s="25">
        <v>0</v>
      </c>
      <c r="L9" s="25" t="s">
        <v>27</v>
      </c>
      <c r="M9" s="25"/>
      <c r="N9" s="25">
        <v>0</v>
      </c>
      <c r="O9" s="25" t="s">
        <v>27</v>
      </c>
      <c r="P9" s="25">
        <v>0</v>
      </c>
      <c r="Q9" s="42" t="s">
        <v>27</v>
      </c>
      <c r="R9" s="25">
        <v>0</v>
      </c>
      <c r="S9" s="42" t="s">
        <v>27</v>
      </c>
      <c r="T9" s="25">
        <v>0</v>
      </c>
      <c r="U9" s="42" t="s">
        <v>51</v>
      </c>
      <c r="V9" s="25">
        <v>0</v>
      </c>
      <c r="W9" s="42" t="s">
        <v>51</v>
      </c>
      <c r="X9" s="25">
        <v>0</v>
      </c>
      <c r="Y9" s="45">
        <v>100</v>
      </c>
    </row>
    <row r="10" spans="1:25" ht="12.75" customHeight="1">
      <c r="A10" s="21"/>
      <c r="B10" s="22"/>
      <c r="C10" s="69" t="s">
        <v>29</v>
      </c>
      <c r="D10" s="69"/>
      <c r="E10" s="69"/>
      <c r="F10" s="23"/>
      <c r="G10" s="24">
        <v>382734</v>
      </c>
      <c r="H10" s="25">
        <f aca="true" t="shared" si="1" ref="H10:H29">G10/X10*100</f>
        <v>172.70844332534622</v>
      </c>
      <c r="I10" s="25">
        <v>348789</v>
      </c>
      <c r="J10" s="25">
        <f aca="true" t="shared" si="2" ref="J10:J29">I10/X10*100</f>
        <v>157.3907863921266</v>
      </c>
      <c r="K10" s="25">
        <v>7989</v>
      </c>
      <c r="L10" s="25">
        <f aca="true" t="shared" si="3" ref="L10:L29">K10/X10*100</f>
        <v>3.605030527014039</v>
      </c>
      <c r="M10" s="25"/>
      <c r="N10" s="25">
        <v>9676</v>
      </c>
      <c r="O10" s="25">
        <f aca="true" t="shared" si="4" ref="O10:O29">N10/X10*100</f>
        <v>4.366288068517691</v>
      </c>
      <c r="P10" s="25">
        <v>170908</v>
      </c>
      <c r="Q10" s="42">
        <f aca="true" t="shared" si="5" ref="Q10:Q29">P10/X10*100</f>
        <v>77.1221125686463</v>
      </c>
      <c r="R10" s="25">
        <v>178988</v>
      </c>
      <c r="S10" s="42">
        <f aca="true" t="shared" si="6" ref="S10:S29">R10/X10*100</f>
        <v>80.76820678047174</v>
      </c>
      <c r="T10" s="25">
        <v>200339</v>
      </c>
      <c r="U10" s="42">
        <f t="shared" si="0"/>
        <v>90.402830235507</v>
      </c>
      <c r="V10" s="25">
        <v>208022</v>
      </c>
      <c r="W10" s="42">
        <f>V10/X10*100</f>
        <v>93.86977848172666</v>
      </c>
      <c r="X10" s="25">
        <v>221607</v>
      </c>
      <c r="Y10" s="45">
        <v>100</v>
      </c>
    </row>
    <row r="11" spans="1:25" ht="12.75" customHeight="1">
      <c r="A11" s="21"/>
      <c r="B11" s="69" t="s">
        <v>30</v>
      </c>
      <c r="C11" s="69"/>
      <c r="D11" s="69"/>
      <c r="E11" s="14"/>
      <c r="F11" s="23"/>
      <c r="G11" s="24">
        <v>415749</v>
      </c>
      <c r="H11" s="25">
        <f t="shared" si="1"/>
        <v>96.03256915170064</v>
      </c>
      <c r="I11" s="25">
        <v>410968</v>
      </c>
      <c r="J11" s="25">
        <f t="shared" si="2"/>
        <v>94.92822082346827</v>
      </c>
      <c r="K11" s="25">
        <v>822227</v>
      </c>
      <c r="L11" s="25">
        <f t="shared" si="3"/>
        <v>189.92365883236127</v>
      </c>
      <c r="M11" s="25"/>
      <c r="N11" s="25">
        <v>556445</v>
      </c>
      <c r="O11" s="25">
        <f t="shared" si="4"/>
        <v>128.53150083732748</v>
      </c>
      <c r="P11" s="25">
        <v>370036</v>
      </c>
      <c r="Q11" s="42">
        <f t="shared" si="5"/>
        <v>85.47346538083964</v>
      </c>
      <c r="R11" s="25">
        <v>393907</v>
      </c>
      <c r="S11" s="42">
        <f t="shared" si="6"/>
        <v>90.98735346769071</v>
      </c>
      <c r="T11" s="25">
        <v>325517</v>
      </c>
      <c r="U11" s="42">
        <f t="shared" si="0"/>
        <v>75.19015995842237</v>
      </c>
      <c r="V11" s="25">
        <v>461315</v>
      </c>
      <c r="W11" s="42">
        <f>V11/X11*100</f>
        <v>106.55771784951204</v>
      </c>
      <c r="X11" s="25">
        <v>432925</v>
      </c>
      <c r="Y11" s="45">
        <v>100</v>
      </c>
    </row>
    <row r="12" spans="1:25" ht="12.75" customHeight="1">
      <c r="A12" s="21"/>
      <c r="B12" s="69" t="s">
        <v>8</v>
      </c>
      <c r="C12" s="69"/>
      <c r="D12" s="69"/>
      <c r="E12" s="14"/>
      <c r="F12" s="23"/>
      <c r="G12" s="24">
        <v>904941</v>
      </c>
      <c r="H12" s="25" t="s">
        <v>27</v>
      </c>
      <c r="I12" s="25">
        <v>1973975</v>
      </c>
      <c r="J12" s="25" t="s">
        <v>27</v>
      </c>
      <c r="K12" s="25">
        <v>402173</v>
      </c>
      <c r="L12" s="25" t="s">
        <v>27</v>
      </c>
      <c r="M12" s="26"/>
      <c r="N12" s="25">
        <v>405397</v>
      </c>
      <c r="O12" s="25" t="s">
        <v>27</v>
      </c>
      <c r="P12" s="25">
        <v>4685</v>
      </c>
      <c r="Q12" s="42" t="s">
        <v>27</v>
      </c>
      <c r="R12" s="25">
        <v>0</v>
      </c>
      <c r="S12" s="42" t="s">
        <v>27</v>
      </c>
      <c r="T12" s="25">
        <v>67</v>
      </c>
      <c r="U12" s="42">
        <f t="shared" si="0"/>
        <v>0.005147451435332261</v>
      </c>
      <c r="V12" s="25">
        <v>3183</v>
      </c>
      <c r="W12" s="42">
        <f>V12/X12*100</f>
        <v>0.24454235699496396</v>
      </c>
      <c r="X12" s="25">
        <v>1301615</v>
      </c>
      <c r="Y12" s="45">
        <v>100</v>
      </c>
    </row>
    <row r="13" spans="1:25" ht="12.75" customHeight="1">
      <c r="A13" s="21"/>
      <c r="B13" s="69" t="s">
        <v>9</v>
      </c>
      <c r="C13" s="69"/>
      <c r="D13" s="69"/>
      <c r="E13" s="14"/>
      <c r="F13" s="23"/>
      <c r="G13" s="24">
        <f>SUM(G7,G11,G12)</f>
        <v>7686518</v>
      </c>
      <c r="H13" s="25">
        <f t="shared" si="1"/>
        <v>392.9417369962482</v>
      </c>
      <c r="I13" s="25">
        <f>I7+I11+I12</f>
        <v>7834768</v>
      </c>
      <c r="J13" s="25">
        <f t="shared" si="2"/>
        <v>400.5204107871239</v>
      </c>
      <c r="K13" s="25">
        <f>SUM(K7,K11,K12)</f>
        <v>1232389</v>
      </c>
      <c r="L13" s="25">
        <f t="shared" si="3"/>
        <v>63.00083787159145</v>
      </c>
      <c r="M13" s="25"/>
      <c r="N13" s="25">
        <v>971518</v>
      </c>
      <c r="O13" s="25">
        <f t="shared" si="4"/>
        <v>49.66487692387126</v>
      </c>
      <c r="P13" s="25">
        <v>545629</v>
      </c>
      <c r="Q13" s="42">
        <f t="shared" si="5"/>
        <v>27.893046892692624</v>
      </c>
      <c r="R13" s="25">
        <f>SUM(R7,R11,R12)</f>
        <v>572895</v>
      </c>
      <c r="S13" s="42">
        <f>R13/X13*100</f>
        <v>29.286909419384127</v>
      </c>
      <c r="T13" s="25">
        <f>SUM(T7,T11,T12)</f>
        <v>525923</v>
      </c>
      <c r="U13" s="42">
        <f t="shared" si="0"/>
        <v>26.88565838865893</v>
      </c>
      <c r="V13" s="25">
        <v>672520</v>
      </c>
      <c r="W13" s="42">
        <f>V13/X13*100</f>
        <v>34.37982932775502</v>
      </c>
      <c r="X13" s="25">
        <v>1956147</v>
      </c>
      <c r="Y13" s="45">
        <v>100</v>
      </c>
    </row>
    <row r="14" spans="1:25" ht="9.75" customHeight="1">
      <c r="A14" s="21"/>
      <c r="B14" s="14"/>
      <c r="C14" s="14"/>
      <c r="D14" s="14"/>
      <c r="E14" s="14"/>
      <c r="F14" s="23"/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42"/>
      <c r="R14" s="25"/>
      <c r="S14" s="42"/>
      <c r="T14" s="25"/>
      <c r="U14" s="42"/>
      <c r="V14" s="25"/>
      <c r="W14" s="25"/>
      <c r="X14" s="25"/>
      <c r="Y14" s="45"/>
    </row>
    <row r="15" spans="1:25" ht="12.75" customHeight="1">
      <c r="A15" s="21"/>
      <c r="B15" s="69" t="s">
        <v>10</v>
      </c>
      <c r="C15" s="69"/>
      <c r="D15" s="69"/>
      <c r="E15" s="14"/>
      <c r="F15" s="23"/>
      <c r="G15" s="24">
        <v>6605846</v>
      </c>
      <c r="H15" s="25">
        <f t="shared" si="1"/>
        <v>301.0828936171764</v>
      </c>
      <c r="I15" s="25">
        <v>7754291</v>
      </c>
      <c r="J15" s="25">
        <f t="shared" si="2"/>
        <v>353.42700575060763</v>
      </c>
      <c r="K15" s="25">
        <v>969524</v>
      </c>
      <c r="L15" s="25">
        <f t="shared" si="3"/>
        <v>44.18920625023644</v>
      </c>
      <c r="M15" s="25"/>
      <c r="N15" s="25">
        <v>692037</v>
      </c>
      <c r="O15" s="25">
        <f t="shared" si="4"/>
        <v>31.541834679486918</v>
      </c>
      <c r="P15" s="25">
        <v>682478</v>
      </c>
      <c r="Q15" s="42">
        <f t="shared" si="5"/>
        <v>31.106152197623643</v>
      </c>
      <c r="R15" s="25">
        <f>SUM(R16:R22)</f>
        <v>689952</v>
      </c>
      <c r="S15" s="42">
        <f t="shared" si="6"/>
        <v>31.446804030393398</v>
      </c>
      <c r="T15" s="25">
        <v>1769950</v>
      </c>
      <c r="U15" s="42">
        <f aca="true" t="shared" si="7" ref="U15:U25">T15/X15*100</f>
        <v>80.6712217568683</v>
      </c>
      <c r="V15" s="25">
        <v>1408371</v>
      </c>
      <c r="W15" s="42">
        <f aca="true" t="shared" si="8" ref="W15:W25">V15/X15*100</f>
        <v>64.19108407409382</v>
      </c>
      <c r="X15" s="25">
        <v>2194029</v>
      </c>
      <c r="Y15" s="45">
        <v>100</v>
      </c>
    </row>
    <row r="16" spans="1:25" ht="12.75" customHeight="1">
      <c r="A16" s="21"/>
      <c r="B16" s="14"/>
      <c r="C16" s="69" t="s">
        <v>31</v>
      </c>
      <c r="D16" s="69"/>
      <c r="E16" s="69"/>
      <c r="F16" s="23"/>
      <c r="G16" s="24">
        <v>3327284</v>
      </c>
      <c r="H16" s="25" t="s">
        <v>27</v>
      </c>
      <c r="I16" s="25">
        <v>4401148</v>
      </c>
      <c r="J16" s="25" t="s">
        <v>27</v>
      </c>
      <c r="K16" s="25">
        <v>245</v>
      </c>
      <c r="L16" s="25">
        <f t="shared" si="3"/>
        <v>382.8125</v>
      </c>
      <c r="M16" s="25"/>
      <c r="N16" s="25">
        <v>224</v>
      </c>
      <c r="O16" s="25">
        <f t="shared" si="4"/>
        <v>350</v>
      </c>
      <c r="P16" s="25">
        <v>136</v>
      </c>
      <c r="Q16" s="42">
        <f t="shared" si="5"/>
        <v>212.5</v>
      </c>
      <c r="R16" s="25">
        <v>136</v>
      </c>
      <c r="S16" s="42">
        <f t="shared" si="6"/>
        <v>212.5</v>
      </c>
      <c r="T16" s="25">
        <v>136</v>
      </c>
      <c r="U16" s="42">
        <f t="shared" si="7"/>
        <v>212.5</v>
      </c>
      <c r="V16" s="25">
        <v>136</v>
      </c>
      <c r="W16" s="42">
        <f t="shared" si="8"/>
        <v>212.5</v>
      </c>
      <c r="X16" s="25">
        <v>64</v>
      </c>
      <c r="Y16" s="45">
        <v>100</v>
      </c>
    </row>
    <row r="17" spans="1:25" ht="12.75" customHeight="1">
      <c r="A17" s="21"/>
      <c r="B17" s="14"/>
      <c r="C17" s="69" t="s">
        <v>32</v>
      </c>
      <c r="D17" s="69"/>
      <c r="E17" s="69"/>
      <c r="F17" s="23"/>
      <c r="G17" s="24">
        <v>1413267</v>
      </c>
      <c r="H17" s="25" t="s">
        <v>27</v>
      </c>
      <c r="I17" s="25">
        <v>1365475</v>
      </c>
      <c r="J17" s="25" t="s">
        <v>27</v>
      </c>
      <c r="K17" s="25">
        <v>0</v>
      </c>
      <c r="L17" s="25" t="s">
        <v>27</v>
      </c>
      <c r="M17" s="25"/>
      <c r="N17" s="25">
        <v>0</v>
      </c>
      <c r="O17" s="25" t="s">
        <v>27</v>
      </c>
      <c r="P17" s="25">
        <v>0</v>
      </c>
      <c r="Q17" s="42" t="s">
        <v>27</v>
      </c>
      <c r="R17" s="25">
        <v>0</v>
      </c>
      <c r="S17" s="42" t="s">
        <v>27</v>
      </c>
      <c r="T17" s="25">
        <v>0</v>
      </c>
      <c r="U17" s="42" t="s">
        <v>51</v>
      </c>
      <c r="V17" s="25">
        <v>0</v>
      </c>
      <c r="W17" s="42" t="s">
        <v>51</v>
      </c>
      <c r="X17" s="25">
        <v>0</v>
      </c>
      <c r="Y17" s="45">
        <v>100</v>
      </c>
    </row>
    <row r="18" spans="1:25" ht="12.75" customHeight="1">
      <c r="A18" s="21"/>
      <c r="B18" s="14"/>
      <c r="C18" s="69" t="s">
        <v>33</v>
      </c>
      <c r="D18" s="69"/>
      <c r="E18" s="69"/>
      <c r="F18" s="23"/>
      <c r="G18" s="24">
        <v>1537464</v>
      </c>
      <c r="H18" s="25">
        <f t="shared" si="1"/>
        <v>4003.8125</v>
      </c>
      <c r="I18" s="25">
        <v>1689886</v>
      </c>
      <c r="J18" s="25">
        <f t="shared" si="2"/>
        <v>4400.744791666666</v>
      </c>
      <c r="K18" s="25">
        <v>87851</v>
      </c>
      <c r="L18" s="25">
        <f t="shared" si="3"/>
        <v>228.77864583333331</v>
      </c>
      <c r="M18" s="25"/>
      <c r="N18" s="25">
        <v>52069</v>
      </c>
      <c r="O18" s="25">
        <f t="shared" si="4"/>
        <v>135.59635416666666</v>
      </c>
      <c r="P18" s="25">
        <v>59029</v>
      </c>
      <c r="Q18" s="42">
        <f t="shared" si="5"/>
        <v>153.72135416666666</v>
      </c>
      <c r="R18" s="25">
        <v>99301</v>
      </c>
      <c r="S18" s="42">
        <f t="shared" si="6"/>
        <v>258.5963541666667</v>
      </c>
      <c r="T18" s="25">
        <v>123004</v>
      </c>
      <c r="U18" s="42">
        <f t="shared" si="7"/>
        <v>320.32291666666663</v>
      </c>
      <c r="V18" s="25">
        <v>58282</v>
      </c>
      <c r="W18" s="42">
        <f t="shared" si="8"/>
        <v>151.77604166666669</v>
      </c>
      <c r="X18" s="25">
        <v>38400</v>
      </c>
      <c r="Y18" s="45">
        <v>100</v>
      </c>
    </row>
    <row r="19" spans="1:25" ht="12.75" customHeight="1">
      <c r="A19" s="21"/>
      <c r="B19" s="14"/>
      <c r="C19" s="69" t="s">
        <v>34</v>
      </c>
      <c r="D19" s="69"/>
      <c r="E19" s="69"/>
      <c r="F19" s="23"/>
      <c r="G19" s="24">
        <v>304623</v>
      </c>
      <c r="H19" s="25">
        <f t="shared" si="1"/>
        <v>33.53357287222097</v>
      </c>
      <c r="I19" s="25">
        <v>261356</v>
      </c>
      <c r="J19" s="25">
        <f t="shared" si="2"/>
        <v>28.77064591837184</v>
      </c>
      <c r="K19" s="25">
        <v>342833</v>
      </c>
      <c r="L19" s="25">
        <f t="shared" si="3"/>
        <v>37.739814093164775</v>
      </c>
      <c r="M19" s="25"/>
      <c r="N19" s="25">
        <v>362887</v>
      </c>
      <c r="O19" s="25">
        <f t="shared" si="4"/>
        <v>39.94740272035156</v>
      </c>
      <c r="P19" s="25">
        <v>358800</v>
      </c>
      <c r="Q19" s="42">
        <f t="shared" si="5"/>
        <v>39.49749673055838</v>
      </c>
      <c r="R19" s="25">
        <v>338212</v>
      </c>
      <c r="S19" s="42">
        <f t="shared" si="6"/>
        <v>37.23112420355522</v>
      </c>
      <c r="T19" s="25">
        <v>1009660</v>
      </c>
      <c r="U19" s="42">
        <f t="shared" si="7"/>
        <v>111.14560353672123</v>
      </c>
      <c r="V19" s="25">
        <v>934687</v>
      </c>
      <c r="W19" s="42">
        <f t="shared" si="8"/>
        <v>102.8924100518267</v>
      </c>
      <c r="X19" s="25">
        <v>908412</v>
      </c>
      <c r="Y19" s="45">
        <v>100</v>
      </c>
    </row>
    <row r="20" spans="1:25" ht="12.75" customHeight="1">
      <c r="A20" s="21"/>
      <c r="B20" s="14"/>
      <c r="C20" s="69" t="s">
        <v>35</v>
      </c>
      <c r="D20" s="69"/>
      <c r="E20" s="69"/>
      <c r="F20" s="23"/>
      <c r="G20" s="24">
        <v>11915</v>
      </c>
      <c r="H20" s="25" t="s">
        <v>27</v>
      </c>
      <c r="I20" s="25">
        <v>18679</v>
      </c>
      <c r="J20" s="25" t="s">
        <v>27</v>
      </c>
      <c r="K20" s="25">
        <v>4570</v>
      </c>
      <c r="L20" s="25" t="s">
        <v>27</v>
      </c>
      <c r="M20" s="25"/>
      <c r="N20" s="25">
        <v>0</v>
      </c>
      <c r="O20" s="25" t="s">
        <v>27</v>
      </c>
      <c r="P20" s="25">
        <v>0</v>
      </c>
      <c r="Q20" s="42" t="s">
        <v>27</v>
      </c>
      <c r="R20" s="25">
        <v>0</v>
      </c>
      <c r="S20" s="42" t="s">
        <v>27</v>
      </c>
      <c r="T20" s="25">
        <v>409094</v>
      </c>
      <c r="U20" s="42">
        <f t="shared" si="7"/>
        <v>40.048046613438174</v>
      </c>
      <c r="V20" s="25">
        <v>180000</v>
      </c>
      <c r="W20" s="42">
        <f t="shared" si="8"/>
        <v>17.621007373412642</v>
      </c>
      <c r="X20" s="25">
        <v>1021508</v>
      </c>
      <c r="Y20" s="45">
        <v>100</v>
      </c>
    </row>
    <row r="21" spans="1:25" ht="12.75" customHeight="1">
      <c r="A21" s="21"/>
      <c r="B21" s="14"/>
      <c r="C21" s="69" t="s">
        <v>36</v>
      </c>
      <c r="D21" s="69"/>
      <c r="E21" s="69"/>
      <c r="F21" s="23"/>
      <c r="G21" s="24">
        <v>11293</v>
      </c>
      <c r="H21" s="25" t="s">
        <v>27</v>
      </c>
      <c r="I21" s="25">
        <v>17747</v>
      </c>
      <c r="J21" s="25" t="s">
        <v>27</v>
      </c>
      <c r="K21" s="25">
        <v>0</v>
      </c>
      <c r="L21" s="25" t="s">
        <v>27</v>
      </c>
      <c r="M21" s="25"/>
      <c r="N21" s="25">
        <v>0</v>
      </c>
      <c r="O21" s="25" t="s">
        <v>27</v>
      </c>
      <c r="P21" s="25">
        <v>0</v>
      </c>
      <c r="Q21" s="42" t="s">
        <v>27</v>
      </c>
      <c r="R21" s="25">
        <v>0</v>
      </c>
      <c r="S21" s="42" t="s">
        <v>27</v>
      </c>
      <c r="T21" s="25">
        <v>0</v>
      </c>
      <c r="U21" s="42" t="s">
        <v>51</v>
      </c>
      <c r="V21" s="25">
        <v>0</v>
      </c>
      <c r="W21" s="42" t="s">
        <v>51</v>
      </c>
      <c r="X21" s="25">
        <v>0</v>
      </c>
      <c r="Y21" s="45">
        <v>100</v>
      </c>
    </row>
    <row r="22" spans="1:25" ht="12.75" customHeight="1">
      <c r="A22" s="21"/>
      <c r="B22" s="14"/>
      <c r="C22" s="69" t="s">
        <v>41</v>
      </c>
      <c r="D22" s="69"/>
      <c r="E22" s="69"/>
      <c r="F22" s="23"/>
      <c r="G22" s="24">
        <v>0</v>
      </c>
      <c r="H22" s="25">
        <f t="shared" si="1"/>
        <v>0</v>
      </c>
      <c r="I22" s="25">
        <v>0</v>
      </c>
      <c r="J22" s="25">
        <f t="shared" si="2"/>
        <v>0</v>
      </c>
      <c r="K22" s="25">
        <v>534025</v>
      </c>
      <c r="L22" s="25">
        <f t="shared" si="3"/>
        <v>236.66600190564827</v>
      </c>
      <c r="M22" s="25"/>
      <c r="N22" s="25">
        <v>276857</v>
      </c>
      <c r="O22" s="25">
        <f t="shared" si="4"/>
        <v>122.69582751667443</v>
      </c>
      <c r="P22" s="25">
        <v>264513</v>
      </c>
      <c r="Q22" s="42">
        <f t="shared" si="5"/>
        <v>117.22528750914047</v>
      </c>
      <c r="R22" s="25">
        <v>252303</v>
      </c>
      <c r="S22" s="42">
        <f t="shared" si="6"/>
        <v>111.81413281925148</v>
      </c>
      <c r="T22" s="25">
        <v>228057</v>
      </c>
      <c r="U22" s="42">
        <f t="shared" si="7"/>
        <v>101.0689357176095</v>
      </c>
      <c r="V22" s="25">
        <v>235266</v>
      </c>
      <c r="W22" s="42">
        <f t="shared" si="8"/>
        <v>104.26377717210661</v>
      </c>
      <c r="X22" s="25">
        <v>225645</v>
      </c>
      <c r="Y22" s="45">
        <v>100</v>
      </c>
    </row>
    <row r="23" spans="1:25" ht="12.75" customHeight="1">
      <c r="A23" s="21"/>
      <c r="B23" s="69" t="s">
        <v>37</v>
      </c>
      <c r="C23" s="69"/>
      <c r="D23" s="69"/>
      <c r="E23" s="14"/>
      <c r="F23" s="23"/>
      <c r="G23" s="24">
        <v>204154</v>
      </c>
      <c r="H23" s="25">
        <f t="shared" si="1"/>
        <v>123.92647719409</v>
      </c>
      <c r="I23" s="25">
        <v>220588</v>
      </c>
      <c r="J23" s="25">
        <f t="shared" si="2"/>
        <v>133.90231761949275</v>
      </c>
      <c r="K23" s="25">
        <v>69594</v>
      </c>
      <c r="L23" s="25">
        <f t="shared" si="3"/>
        <v>42.24526217387609</v>
      </c>
      <c r="M23" s="25"/>
      <c r="N23" s="25">
        <v>67119</v>
      </c>
      <c r="O23" s="25">
        <f t="shared" si="4"/>
        <v>40.74287656764074</v>
      </c>
      <c r="P23" s="25">
        <v>176886</v>
      </c>
      <c r="Q23" s="42">
        <f t="shared" si="5"/>
        <v>107.37413347254427</v>
      </c>
      <c r="R23" s="25">
        <v>876883</v>
      </c>
      <c r="S23" s="42">
        <f t="shared" si="6"/>
        <v>532.2894535565565</v>
      </c>
      <c r="T23" s="25">
        <v>114086</v>
      </c>
      <c r="U23" s="42">
        <f t="shared" si="7"/>
        <v>69.25299566584516</v>
      </c>
      <c r="V23" s="25">
        <v>117000</v>
      </c>
      <c r="W23" s="42">
        <f t="shared" si="8"/>
        <v>71.02186502203499</v>
      </c>
      <c r="X23" s="25">
        <v>164738</v>
      </c>
      <c r="Y23" s="45">
        <v>100</v>
      </c>
    </row>
    <row r="24" spans="1:25" ht="12.75" customHeight="1">
      <c r="A24" s="21"/>
      <c r="B24" s="69" t="s">
        <v>12</v>
      </c>
      <c r="C24" s="69"/>
      <c r="D24" s="69"/>
      <c r="E24" s="14"/>
      <c r="F24" s="23"/>
      <c r="G24" s="24">
        <v>3616</v>
      </c>
      <c r="H24" s="25" t="s">
        <v>27</v>
      </c>
      <c r="I24" s="25">
        <v>2558</v>
      </c>
      <c r="J24" s="25" t="s">
        <v>27</v>
      </c>
      <c r="K24" s="25">
        <v>148133</v>
      </c>
      <c r="L24" s="25" t="s">
        <v>27</v>
      </c>
      <c r="M24" s="25"/>
      <c r="N24" s="25">
        <v>8879</v>
      </c>
      <c r="O24" s="25" t="s">
        <v>27</v>
      </c>
      <c r="P24" s="25">
        <v>0</v>
      </c>
      <c r="Q24" s="42" t="s">
        <v>27</v>
      </c>
      <c r="R24" s="25">
        <v>0</v>
      </c>
      <c r="S24" s="42" t="s">
        <v>27</v>
      </c>
      <c r="T24" s="25">
        <v>0</v>
      </c>
      <c r="U24" s="42">
        <f t="shared" si="7"/>
        <v>0</v>
      </c>
      <c r="V24" s="25">
        <v>0</v>
      </c>
      <c r="W24" s="42">
        <f t="shared" si="8"/>
        <v>0</v>
      </c>
      <c r="X24" s="25">
        <v>1193920</v>
      </c>
      <c r="Y24" s="45">
        <v>100</v>
      </c>
    </row>
    <row r="25" spans="1:25" ht="12.75" customHeight="1">
      <c r="A25" s="21"/>
      <c r="B25" s="69" t="s">
        <v>14</v>
      </c>
      <c r="C25" s="69"/>
      <c r="D25" s="69"/>
      <c r="E25" s="14"/>
      <c r="F25" s="23"/>
      <c r="G25" s="24">
        <v>6813616</v>
      </c>
      <c r="H25" s="25">
        <f t="shared" si="1"/>
        <v>191.78768070477358</v>
      </c>
      <c r="I25" s="25">
        <f>I15+I23+I24</f>
        <v>7977437</v>
      </c>
      <c r="J25" s="25">
        <f t="shared" si="2"/>
        <v>224.54657559193927</v>
      </c>
      <c r="K25" s="25">
        <f>SUM(K15,K23,K24)</f>
        <v>1187251</v>
      </c>
      <c r="L25" s="25">
        <f t="shared" si="3"/>
        <v>33.41839571006396</v>
      </c>
      <c r="M25" s="25"/>
      <c r="N25" s="25">
        <v>491178</v>
      </c>
      <c r="O25" s="25">
        <f t="shared" si="4"/>
        <v>13.82553543275836</v>
      </c>
      <c r="P25" s="25">
        <v>859364</v>
      </c>
      <c r="Q25" s="42">
        <f t="shared" si="5"/>
        <v>24.189127834790963</v>
      </c>
      <c r="R25" s="25">
        <f>R15+R23+R24</f>
        <v>1566835</v>
      </c>
      <c r="S25" s="42">
        <f t="shared" si="6"/>
        <v>44.10281569977879</v>
      </c>
      <c r="T25" s="25">
        <v>1884036</v>
      </c>
      <c r="U25" s="42">
        <f t="shared" si="7"/>
        <v>53.031297156208815</v>
      </c>
      <c r="V25" s="25">
        <v>1525371</v>
      </c>
      <c r="W25" s="42">
        <f t="shared" si="8"/>
        <v>42.935699091983054</v>
      </c>
      <c r="X25" s="25">
        <v>3552687</v>
      </c>
      <c r="Y25" s="45">
        <v>100</v>
      </c>
    </row>
    <row r="26" spans="1:25" ht="9.75" customHeight="1">
      <c r="A26" s="21"/>
      <c r="B26" s="57"/>
      <c r="C26" s="57"/>
      <c r="D26" s="57"/>
      <c r="E26" s="14"/>
      <c r="F26" s="23"/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42"/>
      <c r="R26" s="25"/>
      <c r="S26" s="42"/>
      <c r="T26" s="25"/>
      <c r="U26" s="42"/>
      <c r="V26" s="25"/>
      <c r="W26" s="25"/>
      <c r="X26" s="25"/>
      <c r="Y26" s="45"/>
    </row>
    <row r="27" spans="1:25" ht="12.75" customHeight="1">
      <c r="A27" s="21"/>
      <c r="B27" s="69" t="s">
        <v>38</v>
      </c>
      <c r="C27" s="69"/>
      <c r="D27" s="69"/>
      <c r="E27" s="22"/>
      <c r="F27" s="23"/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42"/>
      <c r="R27" s="25"/>
      <c r="S27" s="42"/>
      <c r="T27" s="25"/>
      <c r="U27" s="42"/>
      <c r="V27" s="25"/>
      <c r="W27" s="25"/>
      <c r="X27" s="25"/>
      <c r="Y27" s="45"/>
    </row>
    <row r="28" spans="1:25" ht="12.75" customHeight="1">
      <c r="A28" s="21"/>
      <c r="B28" s="69" t="s">
        <v>16</v>
      </c>
      <c r="C28" s="69"/>
      <c r="D28" s="69"/>
      <c r="E28" s="14"/>
      <c r="F28" s="23"/>
      <c r="G28" s="35">
        <v>151998</v>
      </c>
      <c r="H28" s="25">
        <f t="shared" si="1"/>
        <v>10.467655551752564</v>
      </c>
      <c r="I28" s="25">
        <v>1607234</v>
      </c>
      <c r="J28" s="25">
        <f t="shared" si="2"/>
        <v>110.68548206598427</v>
      </c>
      <c r="K28" s="25">
        <v>722553</v>
      </c>
      <c r="L28" s="25">
        <f t="shared" si="3"/>
        <v>49.76010159268852</v>
      </c>
      <c r="M28" s="25"/>
      <c r="N28" s="25">
        <v>625388</v>
      </c>
      <c r="O28" s="25">
        <f t="shared" si="4"/>
        <v>43.06863360175418</v>
      </c>
      <c r="P28" s="25"/>
      <c r="Q28" s="42">
        <f t="shared" si="5"/>
        <v>0</v>
      </c>
      <c r="R28" s="25">
        <v>12205424</v>
      </c>
      <c r="S28" s="42">
        <f t="shared" si="6"/>
        <v>840.5516802529901</v>
      </c>
      <c r="T28" s="25">
        <v>1175720</v>
      </c>
      <c r="U28" s="42">
        <f>T28/X28*100</f>
        <v>80.96838106624116</v>
      </c>
      <c r="V28" s="25">
        <v>1159313</v>
      </c>
      <c r="W28" s="42">
        <f>V28/X28*100</f>
        <v>79.83847919491652</v>
      </c>
      <c r="X28" s="25">
        <v>1452073</v>
      </c>
      <c r="Y28" s="45">
        <v>100</v>
      </c>
    </row>
    <row r="29" spans="1:25" ht="12.75" customHeight="1">
      <c r="A29" s="27"/>
      <c r="B29" s="70" t="s">
        <v>17</v>
      </c>
      <c r="C29" s="70"/>
      <c r="D29" s="70"/>
      <c r="E29" s="28"/>
      <c r="F29" s="29"/>
      <c r="G29" s="36">
        <v>1379968</v>
      </c>
      <c r="H29" s="30">
        <f t="shared" si="1"/>
        <v>117.21165688464576</v>
      </c>
      <c r="I29" s="30">
        <v>2995507</v>
      </c>
      <c r="J29" s="30">
        <f t="shared" si="2"/>
        <v>254.4322322543382</v>
      </c>
      <c r="K29" s="30">
        <v>1148010</v>
      </c>
      <c r="L29" s="30">
        <f t="shared" si="3"/>
        <v>97.50961922315749</v>
      </c>
      <c r="M29" s="30"/>
      <c r="N29" s="30">
        <v>1214917</v>
      </c>
      <c r="O29" s="30">
        <f t="shared" si="4"/>
        <v>103.19256283285061</v>
      </c>
      <c r="P29" s="30"/>
      <c r="Q29" s="43">
        <f t="shared" si="5"/>
        <v>0</v>
      </c>
      <c r="R29" s="30">
        <v>11520328</v>
      </c>
      <c r="S29" s="43">
        <f t="shared" si="6"/>
        <v>978.5130761978374</v>
      </c>
      <c r="T29" s="30">
        <v>937154</v>
      </c>
      <c r="U29" s="43">
        <f>T29/X29*100</f>
        <v>79.59994224219209</v>
      </c>
      <c r="V29" s="30">
        <v>1010996</v>
      </c>
      <c r="W29" s="43">
        <f>V29/X29*100</f>
        <v>85.87193055472977</v>
      </c>
      <c r="X29" s="30">
        <v>1177330</v>
      </c>
      <c r="Y29" s="46">
        <v>100</v>
      </c>
    </row>
    <row r="30" spans="2:24" ht="13.5" customHeight="1">
      <c r="B30" s="31" t="s">
        <v>50</v>
      </c>
      <c r="G30" s="31"/>
      <c r="I30" s="1" t="s">
        <v>39</v>
      </c>
      <c r="N30" s="1" t="s">
        <v>39</v>
      </c>
      <c r="P30" s="1" t="s">
        <v>39</v>
      </c>
      <c r="R30" s="31"/>
      <c r="S30" s="2"/>
      <c r="T30" s="2"/>
      <c r="U30" s="2"/>
      <c r="V30" s="31"/>
      <c r="X30" s="31" t="s">
        <v>40</v>
      </c>
    </row>
    <row r="38" s="32" customFormat="1" ht="13.5" customHeight="1"/>
    <row r="48" ht="13.5" customHeight="1">
      <c r="D48" s="33"/>
    </row>
    <row r="49" ht="13.5" customHeight="1">
      <c r="D49" s="34"/>
    </row>
    <row r="52" ht="13.5" customHeight="1">
      <c r="D52" s="33"/>
    </row>
  </sheetData>
  <sheetProtection/>
  <mergeCells count="41">
    <mergeCell ref="V2:W2"/>
    <mergeCell ref="V3:W3"/>
    <mergeCell ref="T3:U3"/>
    <mergeCell ref="X3:Y3"/>
    <mergeCell ref="X2:Y2"/>
    <mergeCell ref="C22:E22"/>
    <mergeCell ref="C16:E16"/>
    <mergeCell ref="C17:E17"/>
    <mergeCell ref="C18:E18"/>
    <mergeCell ref="C19:E19"/>
    <mergeCell ref="B29:D29"/>
    <mergeCell ref="B23:D23"/>
    <mergeCell ref="B24:D24"/>
    <mergeCell ref="B25:D25"/>
    <mergeCell ref="B26:D26"/>
    <mergeCell ref="B27:D27"/>
    <mergeCell ref="B28:D28"/>
    <mergeCell ref="C20:E20"/>
    <mergeCell ref="C21:E21"/>
    <mergeCell ref="C9:E9"/>
    <mergeCell ref="C10:E10"/>
    <mergeCell ref="B11:D11"/>
    <mergeCell ref="B12:D12"/>
    <mergeCell ref="B13:D13"/>
    <mergeCell ref="B15:D15"/>
    <mergeCell ref="P3:Q3"/>
    <mergeCell ref="R3:S3"/>
    <mergeCell ref="B5:E5"/>
    <mergeCell ref="B6:E6"/>
    <mergeCell ref="B7:D7"/>
    <mergeCell ref="C8:E8"/>
    <mergeCell ref="A2:D2"/>
    <mergeCell ref="G2:J2"/>
    <mergeCell ref="N2:O2"/>
    <mergeCell ref="P2:Q2"/>
    <mergeCell ref="R2:S2"/>
    <mergeCell ref="A3:F4"/>
    <mergeCell ref="G3:H3"/>
    <mergeCell ref="I3:J3"/>
    <mergeCell ref="K3:L3"/>
    <mergeCell ref="N3:O3"/>
  </mergeCells>
  <printOptions/>
  <pageMargins left="0.62" right="0.31496062992125984" top="0.5118110236220472" bottom="0.1968503937007874" header="0.55" footer="0.5118110236220472"/>
  <pageSetup firstPageNumber="117" useFirstPageNumber="1" fitToHeight="1" fitToWidth="1" horizontalDpi="600" verticalDpi="600" orientation="landscape" paperSize="9" scale="60" r:id="rId1"/>
  <colBreaks count="1" manualBreakCount="1">
    <brk id="13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OA5002</dc:creator>
  <cp:keywords/>
  <dc:description/>
  <cp:lastModifiedBy>尾﨑　智之</cp:lastModifiedBy>
  <cp:lastPrinted>2021-09-30T04:17:01Z</cp:lastPrinted>
  <dcterms:created xsi:type="dcterms:W3CDTF">2007-05-03T03:00:48Z</dcterms:created>
  <dcterms:modified xsi:type="dcterms:W3CDTF">2022-03-17T02:24:58Z</dcterms:modified>
  <cp:category/>
  <cp:version/>
  <cp:contentType/>
  <cp:contentStatus/>
</cp:coreProperties>
</file>