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670" yWindow="330" windowWidth="11295" windowHeight="9225"/>
  </bookViews>
  <sheets>
    <sheet name="ごみ・し尿処理状況" sheetId="1" r:id="rId1"/>
  </sheets>
  <definedNames>
    <definedName name="_xlnm.Print_Area" localSheetId="0">ごみ・し尿処理状況!$A$1:$I$62</definedName>
  </definedNames>
  <calcPr calcId="162913"/>
</workbook>
</file>

<file path=xl/calcChain.xml><?xml version="1.0" encoding="utf-8"?>
<calcChain xmlns="http://schemas.openxmlformats.org/spreadsheetml/2006/main">
  <c r="I60" i="1" l="1"/>
  <c r="I59" i="1"/>
  <c r="I58" i="1"/>
  <c r="I57" i="1"/>
  <c r="I55" i="1"/>
  <c r="I53" i="1"/>
  <c r="I52" i="1"/>
  <c r="I50" i="1"/>
  <c r="I51" i="1"/>
  <c r="I54" i="1"/>
  <c r="I56" i="1"/>
  <c r="I49" i="1"/>
  <c r="E48" i="1"/>
  <c r="I19" i="1"/>
  <c r="I20" i="1"/>
  <c r="I21" i="1"/>
  <c r="I22" i="1"/>
  <c r="I23" i="1"/>
  <c r="I24" i="1"/>
  <c r="I25" i="1"/>
  <c r="I26" i="1"/>
  <c r="I27" i="1"/>
  <c r="I28" i="1"/>
  <c r="I29" i="1"/>
  <c r="I30" i="1"/>
  <c r="F18" i="1"/>
  <c r="G18" i="1"/>
  <c r="H18" i="1"/>
  <c r="E18" i="1"/>
  <c r="F48" i="1" l="1"/>
  <c r="G48" i="1"/>
  <c r="H48" i="1"/>
  <c r="I48" i="1"/>
  <c r="I43" i="1"/>
  <c r="I42" i="1"/>
  <c r="I13" i="1"/>
  <c r="I12" i="1"/>
  <c r="I18" i="1"/>
</calcChain>
</file>

<file path=xl/sharedStrings.xml><?xml version="1.0" encoding="utf-8"?>
<sst xmlns="http://schemas.openxmlformats.org/spreadsheetml/2006/main" count="90" uniqueCount="48">
  <si>
    <t>月別ごみ処理状況</t>
    <rPh sb="0" eb="2">
      <t>ツキベツ</t>
    </rPh>
    <rPh sb="4" eb="6">
      <t>ショリ</t>
    </rPh>
    <rPh sb="6" eb="8">
      <t>ジョウキョウ</t>
    </rPh>
    <phoneticPr fontId="2"/>
  </si>
  <si>
    <t>年度月</t>
    <rPh sb="0" eb="2">
      <t>ネンド</t>
    </rPh>
    <rPh sb="2" eb="3">
      <t>ツキ</t>
    </rPh>
    <phoneticPr fontId="2"/>
  </si>
  <si>
    <t>和泉市投入量</t>
    <rPh sb="0" eb="3">
      <t>イズミシ</t>
    </rPh>
    <rPh sb="3" eb="6">
      <t>トウニュウリョウ</t>
    </rPh>
    <phoneticPr fontId="2"/>
  </si>
  <si>
    <t>和泉市の占める割合（量）</t>
    <rPh sb="0" eb="3">
      <t>イズミシ</t>
    </rPh>
    <rPh sb="4" eb="5">
      <t>シ</t>
    </rPh>
    <rPh sb="7" eb="9">
      <t>ワリアイ</t>
    </rPh>
    <rPh sb="10" eb="11">
      <t>リョウ</t>
    </rPh>
    <phoneticPr fontId="2"/>
  </si>
  <si>
    <t>台数</t>
    <rPh sb="0" eb="2">
      <t>ダイスウ</t>
    </rPh>
    <phoneticPr fontId="2"/>
  </si>
  <si>
    <t>重量</t>
    <rPh sb="0" eb="2">
      <t>ジュウリョウ</t>
    </rPh>
    <phoneticPr fontId="2"/>
  </si>
  <si>
    <t>台</t>
    <rPh sb="0" eb="1">
      <t>ダイ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</si>
  <si>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</si>
  <si>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</si>
  <si>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資料：生活環境課</t>
    <rPh sb="3" eb="5">
      <t>セイカツ</t>
    </rPh>
    <rPh sb="5" eb="7">
      <t>カンキョウ</t>
    </rPh>
    <rPh sb="7" eb="8">
      <t>カ</t>
    </rPh>
    <phoneticPr fontId="2"/>
  </si>
  <si>
    <t>月別し尿処理状況</t>
    <rPh sb="0" eb="2">
      <t>ツキベツ</t>
    </rPh>
    <rPh sb="2" eb="4">
      <t>シニョウ</t>
    </rPh>
    <rPh sb="4" eb="6">
      <t>ショリ</t>
    </rPh>
    <rPh sb="6" eb="8">
      <t>ジョウキョウ</t>
    </rPh>
    <phoneticPr fontId="2"/>
  </si>
  <si>
    <t>受入量</t>
    <rPh sb="0" eb="3">
      <t>ウケイレリョウ</t>
    </rPh>
    <phoneticPr fontId="2"/>
  </si>
  <si>
    <t>投入量</t>
    <rPh sb="0" eb="3">
      <t>ウケイレリョウ</t>
    </rPh>
    <phoneticPr fontId="2"/>
  </si>
  <si>
    <t>１日平均</t>
    <rPh sb="1" eb="2">
      <t>ヒ</t>
    </rPh>
    <rPh sb="2" eb="4">
      <t>ヘイキン</t>
    </rPh>
    <phoneticPr fontId="2"/>
  </si>
  <si>
    <t>泉北環境受入量</t>
    <rPh sb="0" eb="2">
      <t>センボク</t>
    </rPh>
    <rPh sb="2" eb="4">
      <t>カンキョウ</t>
    </rPh>
    <rPh sb="4" eb="6">
      <t>ウケイレ</t>
    </rPh>
    <rPh sb="6" eb="7">
      <t>リョウ</t>
    </rPh>
    <phoneticPr fontId="2"/>
  </si>
  <si>
    <t>22年度</t>
    <rPh sb="2" eb="4">
      <t>ネンド</t>
    </rPh>
    <phoneticPr fontId="2"/>
  </si>
  <si>
    <t>11月</t>
  </si>
  <si>
    <t>12月</t>
  </si>
  <si>
    <t>1月</t>
  </si>
  <si>
    <t>2月</t>
  </si>
  <si>
    <t>3月</t>
  </si>
  <si>
    <t>23年度</t>
    <rPh sb="2" eb="4">
      <t>ネンド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</si>
  <si>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</si>
  <si>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</si>
  <si>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</si>
  <si>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 xml:space="preserve">   ｋ㍑</t>
  </si>
  <si>
    <t>t</t>
  </si>
  <si>
    <t>％</t>
  </si>
  <si>
    <t>27年度</t>
    <rPh sb="2" eb="4">
      <t>ネンド</t>
    </rPh>
    <phoneticPr fontId="2"/>
  </si>
  <si>
    <t>28年度</t>
    <rPh sb="2" eb="4">
      <t>ネンド</t>
    </rPh>
    <phoneticPr fontId="2"/>
  </si>
  <si>
    <t xml:space="preserve"> 4月</t>
    <rPh sb="2" eb="3">
      <t>ガツ</t>
    </rPh>
    <phoneticPr fontId="2"/>
  </si>
  <si>
    <t xml:space="preserve"> 10月</t>
    <phoneticPr fontId="2"/>
  </si>
  <si>
    <t xml:space="preserve"> 9月</t>
    <phoneticPr fontId="2"/>
  </si>
  <si>
    <t xml:space="preserve"> 8月</t>
    <phoneticPr fontId="2"/>
  </si>
  <si>
    <t xml:space="preserve"> 7月</t>
    <phoneticPr fontId="2"/>
  </si>
  <si>
    <t xml:space="preserve"> 6月</t>
    <phoneticPr fontId="2"/>
  </si>
  <si>
    <t xml:space="preserve"> 5月</t>
    <phoneticPr fontId="2"/>
  </si>
  <si>
    <t xml:space="preserve">  1月</t>
    <phoneticPr fontId="2"/>
  </si>
  <si>
    <t xml:space="preserve">  2月</t>
    <phoneticPr fontId="2"/>
  </si>
  <si>
    <t xml:space="preserve">  3月</t>
    <phoneticPr fontId="2"/>
  </si>
  <si>
    <t>29年度</t>
    <rPh sb="2" eb="4">
      <t>ネンド</t>
    </rPh>
    <phoneticPr fontId="2"/>
  </si>
  <si>
    <t>11月</t>
    <phoneticPr fontId="2"/>
  </si>
  <si>
    <t>10月</t>
    <phoneticPr fontId="2"/>
  </si>
  <si>
    <t>30年度</t>
    <rPh sb="2" eb="4">
      <t>ネンド</t>
    </rPh>
    <phoneticPr fontId="2"/>
  </si>
  <si>
    <t>令和</t>
    <rPh sb="0" eb="2">
      <t>レイワ</t>
    </rPh>
    <phoneticPr fontId="2"/>
  </si>
  <si>
    <t>元年度</t>
    <rPh sb="0" eb="2">
      <t>ガンネン</t>
    </rPh>
    <rPh sb="2" eb="3">
      <t>ド</t>
    </rPh>
    <phoneticPr fontId="2"/>
  </si>
  <si>
    <t>2年度</t>
    <rPh sb="1" eb="3">
      <t>ネンド</t>
    </rPh>
    <rPh sb="2" eb="3">
      <t>ド</t>
    </rPh>
    <phoneticPr fontId="2"/>
  </si>
  <si>
    <t>3年度</t>
    <rPh sb="1" eb="3">
      <t>ネンド</t>
    </rPh>
    <rPh sb="2" eb="3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</si>
</sst>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#,##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distributed" vertical="center" justifyLastLine="1"/>
      <protection locked="0"/>
    </xf>
    <xf numFmtId="0" fontId="5" fillId="0" borderId="11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distributed" vertical="center" justifyLastLine="1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5" fillId="0" borderId="0" xfId="0" quotePrefix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quotePrefix="1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distributed" vertical="center" justifyLastLine="1"/>
      <protection locked="0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quotePrefix="1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6" xfId="0" quotePrefix="1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176" fontId="5" fillId="0" borderId="6" xfId="1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right" vertical="center"/>
      <protection locked="0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right" vertical="center"/>
      <protection locked="0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176" fontId="5" fillId="0" borderId="5" xfId="0" applyNumberFormat="1" applyFont="1" applyFill="1" applyBorder="1" applyAlignment="1" applyProtection="1">
      <alignment vertical="center"/>
    </xf>
    <xf numFmtId="178" fontId="5" fillId="0" borderId="3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  <protection locked="0"/>
    </xf>
    <xf numFmtId="178" fontId="5" fillId="0" borderId="3" xfId="0" applyNumberFormat="1" applyFont="1" applyFill="1" applyBorder="1" applyAlignment="1" applyProtection="1">
      <alignment vertical="center"/>
      <protection locked="0"/>
    </xf>
    <xf numFmtId="177" fontId="5" fillId="0" borderId="7" xfId="1" applyNumberFormat="1" applyFont="1" applyFill="1" applyBorder="1" applyAlignment="1" applyProtection="1">
      <alignment vertical="center"/>
      <protection locked="0"/>
    </xf>
    <xf numFmtId="178" fontId="5" fillId="0" borderId="8" xfId="0" applyNumberFormat="1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right" vertical="center"/>
      <protection locked="0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distributed" vertical="center" justifyLastLine="1"/>
      <protection locked="0"/>
    </xf>
    <xf numFmtId="0" fontId="5" fillId="0" borderId="9" xfId="0" applyFont="1" applyFill="1" applyBorder="1" applyAlignment="1" applyProtection="1">
      <alignment horizontal="distributed" vertical="center" justifyLastLine="1"/>
      <protection locked="0"/>
    </xf>
    <xf numFmtId="0" fontId="5" fillId="0" borderId="14" xfId="0" applyFont="1" applyFill="1" applyBorder="1" applyAlignment="1" applyProtection="1">
      <alignment horizontal="distributed" vertical="center" justifyLastLine="1"/>
      <protection locked="0"/>
    </xf>
    <xf numFmtId="0" fontId="5" fillId="0" borderId="10" xfId="0" applyFont="1" applyFill="1" applyBorder="1" applyAlignment="1" applyProtection="1">
      <alignment horizontal="distributed" vertical="center"/>
      <protection locked="0"/>
    </xf>
    <xf numFmtId="0" fontId="5" fillId="0" borderId="13" xfId="0" applyFont="1" applyFill="1" applyBorder="1" applyAlignment="1" applyProtection="1">
      <alignment horizontal="distributed" vertical="center" wrapText="1"/>
      <protection locked="0"/>
    </xf>
    <xf numFmtId="0" fontId="5" fillId="0" borderId="10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horizontal="distributed" vertical="center" wrapText="1" justifyLastLine="1"/>
      <protection locked="0"/>
    </xf>
    <xf numFmtId="0" fontId="5" fillId="0" borderId="1" xfId="0" applyFont="1" applyFill="1" applyBorder="1" applyAlignment="1" applyProtection="1">
      <alignment horizontal="distributed" vertical="center" justifyLastLine="1"/>
      <protection locked="0"/>
    </xf>
    <xf numFmtId="0" fontId="5" fillId="0" borderId="2" xfId="0" applyFont="1" applyFill="1" applyBorder="1" applyAlignment="1" applyProtection="1">
      <alignment horizontal="distributed" vertical="center" justifyLastLine="1"/>
      <protection locked="0"/>
    </xf>
    <xf numFmtId="0" fontId="5" fillId="0" borderId="7" xfId="0" applyFont="1" applyFill="1" applyBorder="1" applyAlignment="1" applyProtection="1">
      <alignment horizontal="distributed" vertical="center" wrapText="1" justifyLastLine="1"/>
      <protection locked="0"/>
    </xf>
    <xf numFmtId="0" fontId="5" fillId="0" borderId="6" xfId="0" applyFont="1" applyFill="1" applyBorder="1" applyAlignment="1" applyProtection="1">
      <alignment horizontal="distributed" vertical="center" justifyLastLine="1"/>
      <protection locked="0"/>
    </xf>
    <xf numFmtId="0" fontId="5" fillId="0" borderId="8" xfId="0" applyFont="1" applyFill="1" applyBorder="1" applyAlignment="1" applyProtection="1">
      <alignment horizontal="distributed" vertical="center" justifyLastLine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21405</xdr:colOff>
      <xdr:row>0</xdr:row>
      <xdr:rowOff>0</xdr:rowOff>
    </xdr:from>
    <xdr:ext cx="820814" cy="324311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21405" y="0"/>
          <a:ext cx="840998" cy="321067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ctr" upright="1">
          <a:no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ごみ・し</a:t>
          </a:r>
          <a:r>
            <a:rPr lang="ja-JP" altLang="en-US" sz="16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尿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view="pageBreakPreview" zoomScaleNormal="85" zoomScaleSheetLayoutView="100" workbookViewId="0"/>
  </sheetViews>
  <sheetFormatPr defaultColWidth="9" defaultRowHeight="15.75" x14ac:dyDescent="0.15"/>
  <cols>
    <col min="1" max="1" width="5.125" style="4" customWidth="1"/>
    <col min="2" max="2" width="3.875" style="4" customWidth="1"/>
    <col min="3" max="3" width="3" style="4" customWidth="1"/>
    <col min="4" max="4" width="5.625" style="4" customWidth="1"/>
    <col min="5" max="7" width="14" style="4" customWidth="1"/>
    <col min="8" max="9" width="14.5" style="4" customWidth="1"/>
    <col min="10" max="16384" width="9" style="4"/>
  </cols>
  <sheetData>
    <row r="1" spans="1:10" ht="14.25" customHeight="1" x14ac:dyDescent="0.15">
      <c r="A1" s="12"/>
      <c r="B1" s="12"/>
      <c r="C1" s="12"/>
    </row>
    <row r="2" spans="1:10" ht="14.25" customHeight="1" x14ac:dyDescent="0.15">
      <c r="A2" s="12"/>
      <c r="B2" s="12"/>
      <c r="C2" s="12"/>
    </row>
    <row r="3" spans="1:10" ht="19.5" x14ac:dyDescent="0.15">
      <c r="A3" s="13" t="s">
        <v>0</v>
      </c>
      <c r="B3" s="12"/>
      <c r="C3" s="12"/>
    </row>
    <row r="4" spans="1:10" ht="18" customHeight="1" x14ac:dyDescent="0.15">
      <c r="A4" s="66" t="s">
        <v>1</v>
      </c>
      <c r="B4" s="67"/>
      <c r="C4" s="67"/>
      <c r="D4" s="68"/>
      <c r="E4" s="60" t="s">
        <v>14</v>
      </c>
      <c r="F4" s="60"/>
      <c r="G4" s="60" t="s">
        <v>2</v>
      </c>
      <c r="H4" s="60"/>
      <c r="I4" s="64" t="s">
        <v>3</v>
      </c>
    </row>
    <row r="5" spans="1:10" ht="18" customHeight="1" x14ac:dyDescent="0.15">
      <c r="A5" s="69"/>
      <c r="B5" s="70"/>
      <c r="C5" s="70"/>
      <c r="D5" s="71"/>
      <c r="E5" s="14" t="s">
        <v>4</v>
      </c>
      <c r="F5" s="15" t="s">
        <v>5</v>
      </c>
      <c r="G5" s="16" t="s">
        <v>4</v>
      </c>
      <c r="H5" s="15" t="s">
        <v>5</v>
      </c>
      <c r="I5" s="65"/>
    </row>
    <row r="6" spans="1:10" x14ac:dyDescent="0.15">
      <c r="A6" s="17"/>
      <c r="B6" s="18"/>
      <c r="C6" s="18"/>
      <c r="D6" s="19"/>
      <c r="E6" s="41" t="s">
        <v>6</v>
      </c>
      <c r="F6" s="20" t="s">
        <v>26</v>
      </c>
      <c r="G6" s="20" t="s">
        <v>6</v>
      </c>
      <c r="H6" s="20" t="s">
        <v>26</v>
      </c>
      <c r="I6" s="42" t="s">
        <v>27</v>
      </c>
    </row>
    <row r="7" spans="1:10" ht="16.5" x14ac:dyDescent="0.15">
      <c r="A7" s="2" t="s">
        <v>7</v>
      </c>
      <c r="B7" s="10" t="s">
        <v>15</v>
      </c>
      <c r="C7" s="21"/>
      <c r="D7" s="11"/>
      <c r="E7" s="43">
        <v>87964</v>
      </c>
      <c r="F7" s="9">
        <v>97647.46</v>
      </c>
      <c r="G7" s="9">
        <v>43656</v>
      </c>
      <c r="H7" s="9">
        <v>54735.44</v>
      </c>
      <c r="I7" s="44">
        <v>56.05</v>
      </c>
    </row>
    <row r="8" spans="1:10" ht="16.5" x14ac:dyDescent="0.15">
      <c r="A8" s="2"/>
      <c r="B8" s="10" t="s">
        <v>21</v>
      </c>
      <c r="C8" s="21"/>
      <c r="D8" s="11"/>
      <c r="E8" s="43">
        <v>85387</v>
      </c>
      <c r="F8" s="9">
        <v>97541</v>
      </c>
      <c r="G8" s="9">
        <v>43100</v>
      </c>
      <c r="H8" s="9">
        <v>55598</v>
      </c>
      <c r="I8" s="44">
        <v>56.999620672332703</v>
      </c>
    </row>
    <row r="9" spans="1:10" ht="16.5" x14ac:dyDescent="0.15">
      <c r="A9" s="2"/>
      <c r="B9" s="10" t="s">
        <v>22</v>
      </c>
      <c r="C9" s="21"/>
      <c r="D9" s="11"/>
      <c r="E9" s="43">
        <v>84560</v>
      </c>
      <c r="F9" s="9">
        <v>96750</v>
      </c>
      <c r="G9" s="9">
        <v>42112</v>
      </c>
      <c r="H9" s="9">
        <v>55063</v>
      </c>
      <c r="I9" s="44">
        <v>56.9</v>
      </c>
    </row>
    <row r="10" spans="1:10" ht="16.5" x14ac:dyDescent="0.15">
      <c r="A10" s="2"/>
      <c r="B10" s="10" t="s">
        <v>23</v>
      </c>
      <c r="C10" s="10"/>
      <c r="D10" s="11"/>
      <c r="E10" s="43">
        <v>86602</v>
      </c>
      <c r="F10" s="9">
        <v>94870</v>
      </c>
      <c r="G10" s="9">
        <v>43299</v>
      </c>
      <c r="H10" s="9">
        <v>54879</v>
      </c>
      <c r="I10" s="44">
        <v>57.846526826183201</v>
      </c>
    </row>
    <row r="11" spans="1:10" ht="16.5" x14ac:dyDescent="0.15">
      <c r="A11" s="2"/>
      <c r="B11" s="22" t="s">
        <v>24</v>
      </c>
      <c r="C11" s="23"/>
      <c r="D11" s="11"/>
      <c r="E11" s="43">
        <v>87296</v>
      </c>
      <c r="F11" s="9">
        <v>95805</v>
      </c>
      <c r="G11" s="9">
        <v>43463</v>
      </c>
      <c r="H11" s="9">
        <v>55492</v>
      </c>
      <c r="I11" s="44">
        <v>57.9</v>
      </c>
      <c r="J11" s="1"/>
    </row>
    <row r="12" spans="1:10" ht="16.5" x14ac:dyDescent="0.15">
      <c r="A12" s="2"/>
      <c r="B12" s="22" t="s">
        <v>28</v>
      </c>
      <c r="C12" s="23"/>
      <c r="D12" s="11"/>
      <c r="E12" s="43">
        <v>89494</v>
      </c>
      <c r="F12" s="9">
        <v>94021</v>
      </c>
      <c r="G12" s="9">
        <v>44884</v>
      </c>
      <c r="H12" s="9">
        <v>54346</v>
      </c>
      <c r="I12" s="44">
        <f>H12/F12*100</f>
        <v>57.801980408632112</v>
      </c>
    </row>
    <row r="13" spans="1:10" ht="16.5" x14ac:dyDescent="0.15">
      <c r="A13" s="2"/>
      <c r="B13" s="58" t="s">
        <v>29</v>
      </c>
      <c r="C13" s="59"/>
      <c r="D13" s="59"/>
      <c r="E13" s="43">
        <v>91138</v>
      </c>
      <c r="F13" s="9">
        <v>87730</v>
      </c>
      <c r="G13" s="9">
        <v>46418</v>
      </c>
      <c r="H13" s="9">
        <v>49587</v>
      </c>
      <c r="I13" s="44">
        <f>H13/F13*100</f>
        <v>56.522284281317681</v>
      </c>
    </row>
    <row r="14" spans="1:10" ht="16.5" x14ac:dyDescent="0.15">
      <c r="A14" s="2"/>
      <c r="B14" s="10" t="s">
        <v>40</v>
      </c>
      <c r="C14" s="10"/>
      <c r="D14" s="11"/>
      <c r="E14" s="43">
        <v>92927</v>
      </c>
      <c r="F14" s="9">
        <v>88449</v>
      </c>
      <c r="G14" s="9">
        <v>48213</v>
      </c>
      <c r="H14" s="9">
        <v>50065</v>
      </c>
      <c r="I14" s="44">
        <v>53.875622800693016</v>
      </c>
    </row>
    <row r="15" spans="1:10" ht="16.5" x14ac:dyDescent="0.15">
      <c r="A15" s="2"/>
      <c r="B15" s="10" t="s">
        <v>43</v>
      </c>
      <c r="C15" s="10"/>
      <c r="D15" s="11"/>
      <c r="E15" s="43">
        <v>101571</v>
      </c>
      <c r="F15" s="9">
        <v>90342</v>
      </c>
      <c r="G15" s="9">
        <v>55532</v>
      </c>
      <c r="H15" s="9">
        <v>51940</v>
      </c>
      <c r="I15" s="44">
        <v>57.492639082597243</v>
      </c>
    </row>
    <row r="16" spans="1:10" ht="16.5" x14ac:dyDescent="0.15">
      <c r="A16" s="3" t="s">
        <v>44</v>
      </c>
      <c r="B16" s="10" t="s">
        <v>45</v>
      </c>
      <c r="C16" s="10"/>
      <c r="D16" s="11"/>
      <c r="E16" s="43">
        <v>106596</v>
      </c>
      <c r="F16" s="9">
        <v>90761.369999999981</v>
      </c>
      <c r="G16" s="9">
        <v>58757</v>
      </c>
      <c r="H16" s="9">
        <v>52461.98</v>
      </c>
      <c r="I16" s="44">
        <v>57.80210237020443</v>
      </c>
    </row>
    <row r="17" spans="1:9" ht="16.5" x14ac:dyDescent="0.15">
      <c r="A17" s="3"/>
      <c r="B17" s="10" t="s">
        <v>46</v>
      </c>
      <c r="C17" s="10"/>
      <c r="D17" s="11"/>
      <c r="E17" s="43">
        <v>108090</v>
      </c>
      <c r="F17" s="9">
        <v>88569</v>
      </c>
      <c r="G17" s="9">
        <v>59409</v>
      </c>
      <c r="H17" s="9">
        <v>51672</v>
      </c>
      <c r="I17" s="44">
        <v>58.340954510043019</v>
      </c>
    </row>
    <row r="18" spans="1:9" ht="16.5" x14ac:dyDescent="0.15">
      <c r="A18" s="3"/>
      <c r="B18" s="10" t="s">
        <v>47</v>
      </c>
      <c r="C18" s="10"/>
      <c r="D18" s="11"/>
      <c r="E18" s="45">
        <f>SUM(E19:E30)</f>
        <v>106701</v>
      </c>
      <c r="F18" s="1">
        <f t="shared" ref="F18:H18" si="0">SUM(F19:F30)</f>
        <v>87425</v>
      </c>
      <c r="G18" s="1">
        <f t="shared" si="0"/>
        <v>58242</v>
      </c>
      <c r="H18" s="1">
        <f t="shared" si="0"/>
        <v>51222</v>
      </c>
      <c r="I18" s="46">
        <f>H18/F18*100</f>
        <v>58.58964826994567</v>
      </c>
    </row>
    <row r="19" spans="1:9" ht="16.5" x14ac:dyDescent="0.25">
      <c r="A19" s="3" t="s">
        <v>44</v>
      </c>
      <c r="B19" s="23">
        <v>3</v>
      </c>
      <c r="C19" s="10" t="s">
        <v>8</v>
      </c>
      <c r="D19" s="26" t="s">
        <v>30</v>
      </c>
      <c r="E19" s="45">
        <v>9407</v>
      </c>
      <c r="F19" s="1">
        <v>7450</v>
      </c>
      <c r="G19" s="1">
        <v>5168</v>
      </c>
      <c r="H19" s="1">
        <v>4405</v>
      </c>
      <c r="I19" s="46">
        <f t="shared" ref="I19:I30" si="1">H19/F19*100</f>
        <v>59.127516778523493</v>
      </c>
    </row>
    <row r="20" spans="1:9" ht="16.5" x14ac:dyDescent="0.25">
      <c r="A20" s="3"/>
      <c r="B20" s="27"/>
      <c r="C20" s="28"/>
      <c r="D20" s="26" t="s">
        <v>36</v>
      </c>
      <c r="E20" s="45">
        <v>9154</v>
      </c>
      <c r="F20" s="1">
        <v>7681</v>
      </c>
      <c r="G20" s="1">
        <v>5001</v>
      </c>
      <c r="H20" s="1">
        <v>4509</v>
      </c>
      <c r="I20" s="46">
        <f t="shared" si="1"/>
        <v>58.703293841947669</v>
      </c>
    </row>
    <row r="21" spans="1:9" ht="16.5" x14ac:dyDescent="0.25">
      <c r="A21" s="29"/>
      <c r="B21" s="22"/>
      <c r="C21" s="28"/>
      <c r="D21" s="26" t="s">
        <v>35</v>
      </c>
      <c r="E21" s="45">
        <v>9626</v>
      </c>
      <c r="F21" s="1">
        <v>7404</v>
      </c>
      <c r="G21" s="1">
        <v>5159</v>
      </c>
      <c r="H21" s="1">
        <v>4319</v>
      </c>
      <c r="I21" s="46">
        <f t="shared" si="1"/>
        <v>58.333333333333336</v>
      </c>
    </row>
    <row r="22" spans="1:9" ht="16.5" x14ac:dyDescent="0.25">
      <c r="A22" s="29"/>
      <c r="B22" s="22"/>
      <c r="C22" s="28"/>
      <c r="D22" s="26" t="s">
        <v>34</v>
      </c>
      <c r="E22" s="45">
        <v>8766</v>
      </c>
      <c r="F22" s="1">
        <v>7513</v>
      </c>
      <c r="G22" s="1">
        <v>4741</v>
      </c>
      <c r="H22" s="1">
        <v>4443</v>
      </c>
      <c r="I22" s="46">
        <f t="shared" si="1"/>
        <v>59.137495008651676</v>
      </c>
    </row>
    <row r="23" spans="1:9" ht="16.5" x14ac:dyDescent="0.25">
      <c r="A23" s="29"/>
      <c r="B23" s="22"/>
      <c r="C23" s="28"/>
      <c r="D23" s="26" t="s">
        <v>33</v>
      </c>
      <c r="E23" s="45">
        <v>9164</v>
      </c>
      <c r="F23" s="1">
        <v>7534</v>
      </c>
      <c r="G23" s="1">
        <v>5007</v>
      </c>
      <c r="H23" s="1">
        <v>4451</v>
      </c>
      <c r="I23" s="46">
        <f t="shared" si="1"/>
        <v>59.078842580302627</v>
      </c>
    </row>
    <row r="24" spans="1:9" ht="16.5" x14ac:dyDescent="0.25">
      <c r="A24" s="29"/>
      <c r="B24" s="22"/>
      <c r="C24" s="28"/>
      <c r="D24" s="26" t="s">
        <v>32</v>
      </c>
      <c r="E24" s="45">
        <v>8887</v>
      </c>
      <c r="F24" s="1">
        <v>7095</v>
      </c>
      <c r="G24" s="1">
        <v>4910</v>
      </c>
      <c r="H24" s="1">
        <v>4171</v>
      </c>
      <c r="I24" s="46">
        <f t="shared" si="1"/>
        <v>58.787878787878789</v>
      </c>
    </row>
    <row r="25" spans="1:9" ht="16.5" x14ac:dyDescent="0.25">
      <c r="A25" s="29"/>
      <c r="B25" s="22"/>
      <c r="C25" s="28"/>
      <c r="D25" s="30" t="s">
        <v>42</v>
      </c>
      <c r="E25" s="45">
        <v>8586</v>
      </c>
      <c r="F25" s="1">
        <v>7024</v>
      </c>
      <c r="G25" s="1">
        <v>4735</v>
      </c>
      <c r="H25" s="1">
        <v>4160</v>
      </c>
      <c r="I25" s="46">
        <f t="shared" si="1"/>
        <v>59.2255125284738</v>
      </c>
    </row>
    <row r="26" spans="1:9" ht="16.5" x14ac:dyDescent="0.25">
      <c r="A26" s="29"/>
      <c r="B26" s="22"/>
      <c r="C26" s="28"/>
      <c r="D26" s="30" t="s">
        <v>41</v>
      </c>
      <c r="E26" s="45">
        <v>9204</v>
      </c>
      <c r="F26" s="1">
        <v>7516</v>
      </c>
      <c r="G26" s="1">
        <v>5063</v>
      </c>
      <c r="H26" s="1">
        <v>4417</v>
      </c>
      <c r="I26" s="46">
        <f t="shared" si="1"/>
        <v>58.767961681745604</v>
      </c>
    </row>
    <row r="27" spans="1:9" ht="16.5" x14ac:dyDescent="0.25">
      <c r="A27" s="3"/>
      <c r="B27" s="28"/>
      <c r="C27" s="27"/>
      <c r="D27" s="30" t="s">
        <v>17</v>
      </c>
      <c r="E27" s="45">
        <v>10281</v>
      </c>
      <c r="F27" s="1">
        <v>8009</v>
      </c>
      <c r="G27" s="1">
        <v>5638</v>
      </c>
      <c r="H27" s="1">
        <v>4632</v>
      </c>
      <c r="I27" s="46">
        <f t="shared" si="1"/>
        <v>57.834935697340498</v>
      </c>
    </row>
    <row r="28" spans="1:9" ht="16.5" x14ac:dyDescent="0.25">
      <c r="A28" s="3" t="s">
        <v>44</v>
      </c>
      <c r="B28" s="28">
        <v>4</v>
      </c>
      <c r="C28" s="27" t="s">
        <v>8</v>
      </c>
      <c r="D28" s="30" t="s">
        <v>37</v>
      </c>
      <c r="E28" s="45">
        <v>7110</v>
      </c>
      <c r="F28" s="1">
        <v>6775</v>
      </c>
      <c r="G28" s="1">
        <v>3858</v>
      </c>
      <c r="H28" s="1">
        <v>3996</v>
      </c>
      <c r="I28" s="46">
        <f t="shared" si="1"/>
        <v>58.981549815498155</v>
      </c>
    </row>
    <row r="29" spans="1:9" ht="16.5" x14ac:dyDescent="0.25">
      <c r="A29" s="29"/>
      <c r="B29" s="22"/>
      <c r="C29" s="28"/>
      <c r="D29" s="30" t="s">
        <v>38</v>
      </c>
      <c r="E29" s="45">
        <v>7459</v>
      </c>
      <c r="F29" s="1">
        <v>6070</v>
      </c>
      <c r="G29" s="1">
        <v>4053</v>
      </c>
      <c r="H29" s="1">
        <v>3524</v>
      </c>
      <c r="I29" s="46">
        <f t="shared" si="1"/>
        <v>58.056013179571664</v>
      </c>
    </row>
    <row r="30" spans="1:9" s="8" customFormat="1" ht="16.5" x14ac:dyDescent="0.25">
      <c r="A30" s="31"/>
      <c r="B30" s="32"/>
      <c r="C30" s="33"/>
      <c r="D30" s="34" t="s">
        <v>39</v>
      </c>
      <c r="E30" s="47">
        <v>9057</v>
      </c>
      <c r="F30" s="35">
        <v>7354</v>
      </c>
      <c r="G30" s="35">
        <v>4909</v>
      </c>
      <c r="H30" s="35">
        <v>4195</v>
      </c>
      <c r="I30" s="48">
        <f t="shared" si="1"/>
        <v>57.043785694859942</v>
      </c>
    </row>
    <row r="31" spans="1:9" ht="14.25" customHeight="1" x14ac:dyDescent="0.15">
      <c r="A31" s="4" t="s">
        <v>9</v>
      </c>
      <c r="E31" s="5"/>
      <c r="F31" s="5"/>
      <c r="G31" s="5"/>
      <c r="H31" s="5"/>
      <c r="I31" s="6"/>
    </row>
    <row r="32" spans="1:9" ht="6.75" customHeight="1" x14ac:dyDescent="0.15"/>
    <row r="33" spans="1:9" ht="20.25" customHeight="1" x14ac:dyDescent="0.15">
      <c r="A33" s="13" t="s">
        <v>10</v>
      </c>
      <c r="B33" s="12"/>
      <c r="C33" s="12"/>
      <c r="E33" s="5"/>
    </row>
    <row r="34" spans="1:9" ht="18.75" customHeight="1" x14ac:dyDescent="0.15">
      <c r="A34" s="66" t="s">
        <v>1</v>
      </c>
      <c r="B34" s="67"/>
      <c r="C34" s="67"/>
      <c r="D34" s="68"/>
      <c r="E34" s="61" t="s">
        <v>14</v>
      </c>
      <c r="F34" s="62"/>
      <c r="G34" s="61" t="s">
        <v>2</v>
      </c>
      <c r="H34" s="62"/>
      <c r="I34" s="63"/>
    </row>
    <row r="35" spans="1:9" ht="18.75" customHeight="1" x14ac:dyDescent="0.15">
      <c r="A35" s="69"/>
      <c r="B35" s="70"/>
      <c r="C35" s="70"/>
      <c r="D35" s="71"/>
      <c r="E35" s="14" t="s">
        <v>4</v>
      </c>
      <c r="F35" s="15" t="s">
        <v>11</v>
      </c>
      <c r="G35" s="16" t="s">
        <v>4</v>
      </c>
      <c r="H35" s="15" t="s">
        <v>12</v>
      </c>
      <c r="I35" s="24" t="s">
        <v>13</v>
      </c>
    </row>
    <row r="36" spans="1:9" ht="17.25" customHeight="1" x14ac:dyDescent="0.15">
      <c r="A36" s="17"/>
      <c r="B36" s="18"/>
      <c r="C36" s="18"/>
      <c r="D36" s="19"/>
      <c r="E36" s="49" t="s">
        <v>6</v>
      </c>
      <c r="F36" s="25" t="s">
        <v>25</v>
      </c>
      <c r="G36" s="25" t="s">
        <v>6</v>
      </c>
      <c r="H36" s="25" t="s">
        <v>25</v>
      </c>
      <c r="I36" s="50" t="s">
        <v>25</v>
      </c>
    </row>
    <row r="37" spans="1:9" ht="17.25" customHeight="1" x14ac:dyDescent="0.15">
      <c r="A37" s="3" t="s">
        <v>7</v>
      </c>
      <c r="B37" s="10" t="s">
        <v>15</v>
      </c>
      <c r="C37" s="21"/>
      <c r="D37" s="11"/>
      <c r="E37" s="43">
        <v>20022</v>
      </c>
      <c r="F37" s="9">
        <v>36039.599999999999</v>
      </c>
      <c r="G37" s="9">
        <v>13411</v>
      </c>
      <c r="H37" s="9">
        <v>24139.8</v>
      </c>
      <c r="I37" s="51">
        <v>66.98</v>
      </c>
    </row>
    <row r="38" spans="1:9" ht="17.25" customHeight="1" x14ac:dyDescent="0.15">
      <c r="A38" s="3"/>
      <c r="B38" s="10" t="s">
        <v>21</v>
      </c>
      <c r="C38" s="21"/>
      <c r="D38" s="11"/>
      <c r="E38" s="43">
        <v>19285</v>
      </c>
      <c r="F38" s="9">
        <v>34713</v>
      </c>
      <c r="G38" s="9">
        <v>12754</v>
      </c>
      <c r="H38" s="9">
        <v>22957.200000000001</v>
      </c>
      <c r="I38" s="51">
        <v>63</v>
      </c>
    </row>
    <row r="39" spans="1:9" ht="17.25" customHeight="1" x14ac:dyDescent="0.15">
      <c r="A39" s="3"/>
      <c r="B39" s="10" t="s">
        <v>22</v>
      </c>
      <c r="C39" s="21"/>
      <c r="D39" s="11"/>
      <c r="E39" s="43">
        <v>18205</v>
      </c>
      <c r="F39" s="9">
        <v>32769</v>
      </c>
      <c r="G39" s="9">
        <v>12184</v>
      </c>
      <c r="H39" s="9">
        <v>21931.200000000001</v>
      </c>
      <c r="I39" s="51">
        <v>67</v>
      </c>
    </row>
    <row r="40" spans="1:9" ht="17.25" customHeight="1" x14ac:dyDescent="0.15">
      <c r="A40" s="3"/>
      <c r="B40" s="10" t="s">
        <v>23</v>
      </c>
      <c r="C40" s="21"/>
      <c r="D40" s="11"/>
      <c r="E40" s="43">
        <v>17188</v>
      </c>
      <c r="F40" s="9">
        <v>30938</v>
      </c>
      <c r="G40" s="9">
        <v>11672</v>
      </c>
      <c r="H40" s="9">
        <v>21010</v>
      </c>
      <c r="I40" s="51">
        <v>58</v>
      </c>
    </row>
    <row r="41" spans="1:9" ht="17.25" customHeight="1" x14ac:dyDescent="0.15">
      <c r="A41" s="3"/>
      <c r="B41" s="10" t="s">
        <v>24</v>
      </c>
      <c r="C41" s="21"/>
      <c r="D41" s="11"/>
      <c r="E41" s="43">
        <v>17006</v>
      </c>
      <c r="F41" s="9">
        <v>30611</v>
      </c>
      <c r="G41" s="9">
        <v>11612</v>
      </c>
      <c r="H41" s="9">
        <v>20902</v>
      </c>
      <c r="I41" s="51">
        <v>57</v>
      </c>
    </row>
    <row r="42" spans="1:9" ht="17.25" customHeight="1" x14ac:dyDescent="0.15">
      <c r="A42" s="3"/>
      <c r="B42" s="22" t="s">
        <v>28</v>
      </c>
      <c r="C42" s="23"/>
      <c r="D42" s="11"/>
      <c r="E42" s="43">
        <v>15996</v>
      </c>
      <c r="F42" s="9">
        <v>28793</v>
      </c>
      <c r="G42" s="9">
        <v>11352</v>
      </c>
      <c r="H42" s="9">
        <v>20434</v>
      </c>
      <c r="I42" s="51">
        <f>H42/365</f>
        <v>55.983561643835614</v>
      </c>
    </row>
    <row r="43" spans="1:9" ht="17.25" customHeight="1" x14ac:dyDescent="0.15">
      <c r="A43" s="3"/>
      <c r="B43" s="58" t="s">
        <v>29</v>
      </c>
      <c r="C43" s="59"/>
      <c r="D43" s="59"/>
      <c r="E43" s="43">
        <v>16017</v>
      </c>
      <c r="F43" s="9">
        <v>24517</v>
      </c>
      <c r="G43" s="9">
        <v>11457</v>
      </c>
      <c r="H43" s="9">
        <v>18678</v>
      </c>
      <c r="I43" s="51">
        <f>H43/365</f>
        <v>51.172602739726024</v>
      </c>
    </row>
    <row r="44" spans="1:9" ht="17.25" customHeight="1" x14ac:dyDescent="0.15">
      <c r="A44" s="3"/>
      <c r="B44" s="55" t="s">
        <v>40</v>
      </c>
      <c r="C44" s="56"/>
      <c r="D44" s="57"/>
      <c r="E44" s="43">
        <v>8866</v>
      </c>
      <c r="F44" s="9">
        <v>25660</v>
      </c>
      <c r="G44" s="9">
        <v>4375</v>
      </c>
      <c r="H44" s="9">
        <v>19929</v>
      </c>
      <c r="I44" s="51">
        <v>54.6</v>
      </c>
    </row>
    <row r="45" spans="1:9" ht="17.25" customHeight="1" x14ac:dyDescent="0.15">
      <c r="A45" s="3"/>
      <c r="B45" s="55" t="s">
        <v>43</v>
      </c>
      <c r="C45" s="56"/>
      <c r="D45" s="57"/>
      <c r="E45" s="43">
        <v>8857</v>
      </c>
      <c r="F45" s="9">
        <v>25564</v>
      </c>
      <c r="G45" s="9">
        <v>4333</v>
      </c>
      <c r="H45" s="9">
        <v>19565</v>
      </c>
      <c r="I45" s="51">
        <v>53.602739726027394</v>
      </c>
    </row>
    <row r="46" spans="1:9" ht="17.25" customHeight="1" x14ac:dyDescent="0.15">
      <c r="A46" s="3" t="s">
        <v>44</v>
      </c>
      <c r="B46" s="10" t="s">
        <v>45</v>
      </c>
      <c r="C46" s="10"/>
      <c r="D46" s="11"/>
      <c r="E46" s="43">
        <v>8421</v>
      </c>
      <c r="F46" s="9">
        <v>26072</v>
      </c>
      <c r="G46" s="9">
        <v>4032</v>
      </c>
      <c r="H46" s="9">
        <v>20309.48</v>
      </c>
      <c r="I46" s="51">
        <v>55.642410958904108</v>
      </c>
    </row>
    <row r="47" spans="1:9" ht="17.25" customHeight="1" x14ac:dyDescent="0.15">
      <c r="A47" s="3"/>
      <c r="B47" s="10" t="s">
        <v>46</v>
      </c>
      <c r="C47" s="10"/>
      <c r="D47" s="11"/>
      <c r="E47" s="43">
        <v>6314</v>
      </c>
      <c r="F47" s="9">
        <v>24963</v>
      </c>
      <c r="G47" s="9">
        <v>3269</v>
      </c>
      <c r="H47" s="9">
        <v>20003</v>
      </c>
      <c r="I47" s="51">
        <v>55</v>
      </c>
    </row>
    <row r="48" spans="1:9" ht="17.25" customHeight="1" x14ac:dyDescent="0.15">
      <c r="A48" s="3"/>
      <c r="B48" s="10" t="s">
        <v>47</v>
      </c>
      <c r="C48" s="10"/>
      <c r="D48" s="11"/>
      <c r="E48" s="45">
        <f>SUM(E49:E60)</f>
        <v>7048</v>
      </c>
      <c r="F48" s="1">
        <f>SUM(F49:F60)</f>
        <v>19376</v>
      </c>
      <c r="G48" s="1">
        <f>SUM(G49:G60)</f>
        <v>3428</v>
      </c>
      <c r="H48" s="1">
        <f>SUM(H49:H60)</f>
        <v>14989</v>
      </c>
      <c r="I48" s="52">
        <f>ROUND(H48/365,0)</f>
        <v>41</v>
      </c>
    </row>
    <row r="49" spans="1:9" ht="17.25" customHeight="1" x14ac:dyDescent="0.15">
      <c r="A49" s="3" t="s">
        <v>44</v>
      </c>
      <c r="B49" s="28">
        <v>3</v>
      </c>
      <c r="C49" s="10" t="s">
        <v>8</v>
      </c>
      <c r="D49" s="36" t="s">
        <v>30</v>
      </c>
      <c r="E49" s="45">
        <v>593</v>
      </c>
      <c r="F49" s="1">
        <v>1718</v>
      </c>
      <c r="G49" s="1">
        <v>284</v>
      </c>
      <c r="H49" s="1">
        <v>1342</v>
      </c>
      <c r="I49" s="52">
        <f>ROUND(H49/30,0)</f>
        <v>45</v>
      </c>
    </row>
    <row r="50" spans="1:9" ht="17.25" customHeight="1" x14ac:dyDescent="0.15">
      <c r="A50" s="3"/>
      <c r="B50" s="27"/>
      <c r="C50" s="28"/>
      <c r="D50" s="36" t="s">
        <v>36</v>
      </c>
      <c r="E50" s="45">
        <v>577</v>
      </c>
      <c r="F50" s="1">
        <v>1630</v>
      </c>
      <c r="G50" s="1">
        <v>289</v>
      </c>
      <c r="H50" s="1">
        <v>1283</v>
      </c>
      <c r="I50" s="52">
        <f>ROUND(H50/31,0)</f>
        <v>41</v>
      </c>
    </row>
    <row r="51" spans="1:9" ht="17.25" customHeight="1" x14ac:dyDescent="0.15">
      <c r="A51" s="3"/>
      <c r="B51" s="27"/>
      <c r="C51" s="28"/>
      <c r="D51" s="36" t="s">
        <v>35</v>
      </c>
      <c r="E51" s="45">
        <v>579</v>
      </c>
      <c r="F51" s="1">
        <v>1587</v>
      </c>
      <c r="G51" s="1">
        <v>277</v>
      </c>
      <c r="H51" s="1">
        <v>1216</v>
      </c>
      <c r="I51" s="52">
        <f t="shared" ref="I51:I56" si="2">ROUND(H51/30,0)</f>
        <v>41</v>
      </c>
    </row>
    <row r="52" spans="1:9" ht="17.25" customHeight="1" x14ac:dyDescent="0.15">
      <c r="A52" s="3"/>
      <c r="B52" s="27"/>
      <c r="C52" s="28"/>
      <c r="D52" s="36" t="s">
        <v>34</v>
      </c>
      <c r="E52" s="45">
        <v>611</v>
      </c>
      <c r="F52" s="1">
        <v>1724</v>
      </c>
      <c r="G52" s="1">
        <v>296</v>
      </c>
      <c r="H52" s="1">
        <v>1338</v>
      </c>
      <c r="I52" s="52">
        <f>ROUND(H52/31,0)</f>
        <v>43</v>
      </c>
    </row>
    <row r="53" spans="1:9" ht="17.25" customHeight="1" x14ac:dyDescent="0.15">
      <c r="A53" s="3"/>
      <c r="B53" s="27"/>
      <c r="C53" s="28"/>
      <c r="D53" s="36" t="s">
        <v>33</v>
      </c>
      <c r="E53" s="45">
        <v>586</v>
      </c>
      <c r="F53" s="1">
        <v>1669</v>
      </c>
      <c r="G53" s="1">
        <v>289</v>
      </c>
      <c r="H53" s="1">
        <v>1289</v>
      </c>
      <c r="I53" s="52">
        <f>ROUND(H53/31,0)</f>
        <v>42</v>
      </c>
    </row>
    <row r="54" spans="1:9" ht="17.25" customHeight="1" x14ac:dyDescent="0.15">
      <c r="A54" s="3"/>
      <c r="B54" s="27"/>
      <c r="C54" s="28"/>
      <c r="D54" s="36" t="s">
        <v>32</v>
      </c>
      <c r="E54" s="45">
        <v>582</v>
      </c>
      <c r="F54" s="1">
        <v>1679</v>
      </c>
      <c r="G54" s="1">
        <v>290</v>
      </c>
      <c r="H54" s="1">
        <v>1333</v>
      </c>
      <c r="I54" s="52">
        <f t="shared" si="2"/>
        <v>44</v>
      </c>
    </row>
    <row r="55" spans="1:9" ht="17.25" customHeight="1" x14ac:dyDescent="0.15">
      <c r="A55" s="3"/>
      <c r="B55" s="27"/>
      <c r="C55" s="28"/>
      <c r="D55" s="36" t="s">
        <v>31</v>
      </c>
      <c r="E55" s="45">
        <v>593</v>
      </c>
      <c r="F55" s="37">
        <v>1634</v>
      </c>
      <c r="G55" s="1">
        <v>289</v>
      </c>
      <c r="H55" s="1">
        <v>1287</v>
      </c>
      <c r="I55" s="52">
        <f>ROUND(H55/31,0)</f>
        <v>42</v>
      </c>
    </row>
    <row r="56" spans="1:9" ht="17.25" customHeight="1" x14ac:dyDescent="0.15">
      <c r="A56" s="3"/>
      <c r="B56" s="27"/>
      <c r="C56" s="28"/>
      <c r="D56" s="36" t="s">
        <v>16</v>
      </c>
      <c r="E56" s="45">
        <v>610</v>
      </c>
      <c r="F56" s="1">
        <v>1630</v>
      </c>
      <c r="G56" s="1">
        <v>288</v>
      </c>
      <c r="H56" s="1">
        <v>1234</v>
      </c>
      <c r="I56" s="52">
        <f t="shared" si="2"/>
        <v>41</v>
      </c>
    </row>
    <row r="57" spans="1:9" ht="17.25" customHeight="1" x14ac:dyDescent="0.15">
      <c r="A57" s="3"/>
      <c r="B57" s="28"/>
      <c r="C57" s="27"/>
      <c r="D57" s="36" t="s">
        <v>17</v>
      </c>
      <c r="E57" s="45">
        <v>602</v>
      </c>
      <c r="F57" s="1">
        <v>1507</v>
      </c>
      <c r="G57" s="1">
        <v>291</v>
      </c>
      <c r="H57" s="1">
        <v>1120</v>
      </c>
      <c r="I57" s="52">
        <f>ROUND(H57/31,0)</f>
        <v>36</v>
      </c>
    </row>
    <row r="58" spans="1:9" ht="17.25" customHeight="1" x14ac:dyDescent="0.15">
      <c r="A58" s="3" t="s">
        <v>44</v>
      </c>
      <c r="B58" s="28">
        <v>4</v>
      </c>
      <c r="C58" s="27" t="s">
        <v>8</v>
      </c>
      <c r="D58" s="36" t="s">
        <v>18</v>
      </c>
      <c r="E58" s="45">
        <v>544</v>
      </c>
      <c r="F58" s="1">
        <v>1512</v>
      </c>
      <c r="G58" s="1">
        <v>276</v>
      </c>
      <c r="H58" s="1">
        <v>1182</v>
      </c>
      <c r="I58" s="52">
        <f>ROUND(H58/31,0)</f>
        <v>38</v>
      </c>
    </row>
    <row r="59" spans="1:9" ht="17.25" customHeight="1" x14ac:dyDescent="0.15">
      <c r="A59" s="29"/>
      <c r="B59" s="10"/>
      <c r="C59" s="28"/>
      <c r="D59" s="36" t="s">
        <v>19</v>
      </c>
      <c r="E59" s="45">
        <v>559</v>
      </c>
      <c r="F59" s="1">
        <v>1464</v>
      </c>
      <c r="G59" s="1">
        <v>269</v>
      </c>
      <c r="H59" s="1">
        <v>1110</v>
      </c>
      <c r="I59" s="52">
        <f>ROUND(H59/28,0)</f>
        <v>40</v>
      </c>
    </row>
    <row r="60" spans="1:9" s="8" customFormat="1" ht="17.25" customHeight="1" x14ac:dyDescent="0.15">
      <c r="A60" s="31"/>
      <c r="B60" s="38"/>
      <c r="C60" s="33"/>
      <c r="D60" s="39" t="s">
        <v>20</v>
      </c>
      <c r="E60" s="53">
        <v>612</v>
      </c>
      <c r="F60" s="35">
        <v>1622</v>
      </c>
      <c r="G60" s="40">
        <v>290</v>
      </c>
      <c r="H60" s="35">
        <v>1255</v>
      </c>
      <c r="I60" s="54">
        <f>ROUND(H60/31,0)</f>
        <v>40</v>
      </c>
    </row>
    <row r="61" spans="1:9" s="8" customFormat="1" ht="17.25" customHeight="1" x14ac:dyDescent="0.15">
      <c r="A61" s="4" t="s">
        <v>9</v>
      </c>
    </row>
    <row r="62" spans="1:9" ht="17.25" customHeight="1" x14ac:dyDescent="0.15">
      <c r="E62" s="5"/>
      <c r="F62" s="1"/>
      <c r="G62" s="7"/>
      <c r="H62" s="5"/>
    </row>
    <row r="63" spans="1:9" x14ac:dyDescent="0.15">
      <c r="F63" s="8"/>
    </row>
  </sheetData>
  <mergeCells count="11">
    <mergeCell ref="B44:D44"/>
    <mergeCell ref="B45:D45"/>
    <mergeCell ref="B43:D43"/>
    <mergeCell ref="E4:F4"/>
    <mergeCell ref="G4:H4"/>
    <mergeCell ref="E34:F34"/>
    <mergeCell ref="G34:I34"/>
    <mergeCell ref="I4:I5"/>
    <mergeCell ref="A4:D5"/>
    <mergeCell ref="A34:D35"/>
    <mergeCell ref="B13:D13"/>
  </mergeCells>
  <phoneticPr fontId="2"/>
  <dataValidations count="1">
    <dataValidation imeMode="off" allowBlank="1" showInputMessage="1" showErrorMessage="1" sqref="E49:H60 E19:I30"/>
  </dataValidations>
  <printOptions horizontalCentered="1" verticalCentered="1"/>
  <pageMargins left="0.47244094488188981" right="0.41" top="0.51181102362204722" bottom="0.55118110236220474" header="0.62992125984251968" footer="0.31496062992125984"/>
  <pageSetup paperSize="9" scale="81" firstPageNumber="90" orientation="portrait" useFirstPageNumber="1" r:id="rId1"/>
  <headerFooter alignWithMargins="0"/>
  <ignoredErrors>
    <ignoredError sqref="E48:I49 E18:I30 E50:H60" unlockedFormula="1"/>
    <ignoredError sqref="I50:I60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ごみ・し尿処理状況</vt:lpstr>
      <vt:lpstr>ごみ・し尿処理状況!Print_Area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2023-03-24T05:01:12Z</dcterms:created>
  <dcterms:modified xsi:type="dcterms:W3CDTF">2023-03-24T05:01:21Z</dcterms:modified>
</cp:coreProperties>
</file>