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15" yWindow="75" windowWidth="11550" windowHeight="8580"/>
  </bookViews>
  <sheets>
    <sheet name="予算（一般会計）" sheetId="6" r:id="rId1"/>
    <sheet name="予算（その他）" sheetId="4" r:id="rId2"/>
    <sheet name="決算(一般会計)" sheetId="5" r:id="rId3"/>
  </sheets>
  <definedNames>
    <definedName name="_xlnm.Print_Area" localSheetId="2">'決算(一般会計)'!$A$1:$W$54</definedName>
  </definedNames>
  <calcPr calcId="162913"/>
</workbook>
</file>

<file path=xl/calcChain.xml><?xml version="1.0" encoding="utf-8"?>
<calcChain xmlns="http://schemas.openxmlformats.org/spreadsheetml/2006/main">
  <c r="U51" i="5" l="1"/>
  <c r="U40" i="5"/>
  <c r="U41" i="5"/>
  <c r="U42" i="5"/>
  <c r="U43" i="5"/>
  <c r="U44" i="5"/>
  <c r="U45" i="5"/>
  <c r="U46" i="5"/>
  <c r="U47" i="5"/>
  <c r="U48" i="5"/>
  <c r="U50" i="5"/>
  <c r="U7" i="5"/>
  <c r="U8" i="5"/>
  <c r="U9" i="5"/>
  <c r="U10" i="5"/>
  <c r="U11" i="5"/>
  <c r="U13" i="5"/>
  <c r="U14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S7" i="5"/>
  <c r="Q7" i="5"/>
  <c r="M7" i="5"/>
  <c r="O7" i="5"/>
  <c r="T53" i="5"/>
  <c r="T31" i="5"/>
  <c r="G8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33" i="6"/>
  <c r="H18" i="6"/>
  <c r="H9" i="6"/>
  <c r="H10" i="6"/>
  <c r="H11" i="6"/>
  <c r="H12" i="6"/>
  <c r="H13" i="6"/>
  <c r="H14" i="6"/>
  <c r="H15" i="6"/>
  <c r="H17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8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33" i="6"/>
  <c r="I31" i="6"/>
  <c r="I9" i="6"/>
  <c r="I10" i="6"/>
  <c r="I11" i="6"/>
  <c r="I12" i="6"/>
  <c r="I13" i="6"/>
  <c r="I14" i="6"/>
  <c r="I15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8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5" i="6"/>
  <c r="G14" i="6"/>
  <c r="G13" i="6"/>
  <c r="G12" i="6"/>
  <c r="G11" i="6"/>
  <c r="G10" i="6"/>
  <c r="G9" i="6"/>
  <c r="L37" i="6"/>
  <c r="L34" i="6"/>
  <c r="L35" i="6"/>
  <c r="L36" i="6"/>
  <c r="L38" i="6"/>
  <c r="L39" i="6"/>
  <c r="L40" i="6"/>
  <c r="L41" i="6"/>
  <c r="L42" i="6"/>
  <c r="L43" i="6"/>
  <c r="L44" i="6"/>
  <c r="L45" i="6"/>
  <c r="L33" i="6"/>
  <c r="L9" i="6"/>
  <c r="L10" i="6"/>
  <c r="L11" i="6"/>
  <c r="L12" i="6"/>
  <c r="L13" i="6"/>
  <c r="L14" i="6"/>
  <c r="L15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8" i="6"/>
  <c r="M40" i="6"/>
  <c r="U9" i="6"/>
  <c r="U10" i="6"/>
  <c r="U11" i="6"/>
  <c r="U12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8" i="6"/>
  <c r="Q9" i="6"/>
  <c r="Q10" i="6"/>
  <c r="Q11" i="6"/>
  <c r="Q12" i="6"/>
  <c r="Q13" i="6"/>
  <c r="Q14" i="6"/>
  <c r="Q15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8" i="6"/>
  <c r="M9" i="6"/>
  <c r="M10" i="6"/>
  <c r="M11" i="6"/>
  <c r="M12" i="6"/>
  <c r="M13" i="6"/>
  <c r="M14" i="6"/>
  <c r="M15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3" i="6"/>
  <c r="M34" i="6"/>
  <c r="M35" i="6"/>
  <c r="M36" i="6"/>
  <c r="M37" i="6"/>
  <c r="M38" i="6"/>
  <c r="M39" i="6"/>
  <c r="M41" i="6"/>
  <c r="M42" i="6"/>
  <c r="M43" i="6"/>
  <c r="M44" i="6"/>
  <c r="M45" i="6"/>
  <c r="M46" i="6"/>
  <c r="M8" i="6"/>
  <c r="L46" i="6"/>
  <c r="L31" i="6"/>
  <c r="P31" i="6"/>
  <c r="K13" i="6"/>
  <c r="S51" i="5"/>
  <c r="S50" i="5"/>
  <c r="S48" i="5"/>
  <c r="S47" i="5"/>
  <c r="S46" i="5"/>
  <c r="S45" i="5"/>
  <c r="S44" i="5"/>
  <c r="S43" i="5"/>
  <c r="S42" i="5"/>
  <c r="S41" i="5"/>
  <c r="S40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4" i="5"/>
  <c r="S13" i="5"/>
  <c r="S11" i="5"/>
  <c r="S10" i="5"/>
  <c r="S9" i="5"/>
  <c r="S8" i="5"/>
  <c r="Q9" i="5"/>
  <c r="O8" i="5"/>
  <c r="R53" i="5"/>
  <c r="R31" i="5"/>
  <c r="S31" i="5" s="1"/>
  <c r="Q11" i="5"/>
  <c r="Q14" i="5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5" i="6"/>
  <c r="K14" i="6"/>
  <c r="K12" i="6"/>
  <c r="K11" i="6"/>
  <c r="K10" i="6"/>
  <c r="K9" i="6"/>
  <c r="K8" i="6"/>
  <c r="G41" i="5"/>
  <c r="G42" i="5"/>
  <c r="G43" i="5"/>
  <c r="G44" i="5"/>
  <c r="G45" i="5"/>
  <c r="G46" i="5"/>
  <c r="G47" i="5"/>
  <c r="G48" i="5"/>
  <c r="G50" i="5"/>
  <c r="G51" i="5"/>
  <c r="G40" i="5"/>
  <c r="I53" i="5"/>
  <c r="P31" i="5"/>
  <c r="Q31" i="5" s="1"/>
  <c r="P34" i="6"/>
  <c r="O33" i="6"/>
  <c r="P35" i="6"/>
  <c r="P36" i="6"/>
  <c r="P37" i="6"/>
  <c r="P38" i="6"/>
  <c r="P39" i="6"/>
  <c r="P40" i="6"/>
  <c r="P41" i="6"/>
  <c r="P42" i="6"/>
  <c r="P43" i="6"/>
  <c r="P44" i="6"/>
  <c r="P45" i="6"/>
  <c r="P46" i="6"/>
  <c r="P33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9" i="6"/>
  <c r="P10" i="6"/>
  <c r="P11" i="6"/>
  <c r="P12" i="6"/>
  <c r="P13" i="6"/>
  <c r="P14" i="6"/>
  <c r="P15" i="6"/>
  <c r="P8" i="6"/>
  <c r="O34" i="6"/>
  <c r="O35" i="6"/>
  <c r="O36" i="6"/>
  <c r="O37" i="6"/>
  <c r="O38" i="6"/>
  <c r="O39" i="6"/>
  <c r="O40" i="6"/>
  <c r="O41" i="6"/>
  <c r="O42" i="6"/>
  <c r="O43" i="6"/>
  <c r="O44" i="6"/>
  <c r="O45" i="6"/>
  <c r="O9" i="6"/>
  <c r="O10" i="6"/>
  <c r="O11" i="6"/>
  <c r="O12" i="6"/>
  <c r="O14" i="6"/>
  <c r="O15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8" i="6"/>
  <c r="E51" i="5"/>
  <c r="E50" i="5"/>
  <c r="E48" i="5"/>
  <c r="E47" i="5"/>
  <c r="E46" i="5"/>
  <c r="E45" i="5"/>
  <c r="E44" i="5"/>
  <c r="E43" i="5"/>
  <c r="E42" i="5"/>
  <c r="E41" i="5"/>
  <c r="E40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4" i="5"/>
  <c r="E13" i="5"/>
  <c r="E11" i="5"/>
  <c r="E10" i="5"/>
  <c r="E9" i="5"/>
  <c r="E8" i="5"/>
  <c r="E7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4" i="5"/>
  <c r="G13" i="5"/>
  <c r="G11" i="5"/>
  <c r="G10" i="5"/>
  <c r="G9" i="5"/>
  <c r="G8" i="5"/>
  <c r="G7" i="5"/>
  <c r="I51" i="5"/>
  <c r="I50" i="5"/>
  <c r="I48" i="5"/>
  <c r="I47" i="5"/>
  <c r="I46" i="5"/>
  <c r="I45" i="5"/>
  <c r="I44" i="5"/>
  <c r="I43" i="5"/>
  <c r="I42" i="5"/>
  <c r="I41" i="5"/>
  <c r="I40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4" i="5"/>
  <c r="I13" i="5"/>
  <c r="I11" i="5"/>
  <c r="I10" i="5"/>
  <c r="I9" i="5"/>
  <c r="I8" i="5"/>
  <c r="I7" i="5"/>
  <c r="K51" i="5"/>
  <c r="K50" i="5"/>
  <c r="K48" i="5"/>
  <c r="K47" i="5"/>
  <c r="K46" i="5"/>
  <c r="K45" i="5"/>
  <c r="K44" i="5"/>
  <c r="K43" i="5"/>
  <c r="K42" i="5"/>
  <c r="K41" i="5"/>
  <c r="K40" i="5"/>
  <c r="M51" i="5"/>
  <c r="M50" i="5"/>
  <c r="M48" i="5"/>
  <c r="M47" i="5"/>
  <c r="M46" i="5"/>
  <c r="M45" i="5"/>
  <c r="M44" i="5"/>
  <c r="M43" i="5"/>
  <c r="M42" i="5"/>
  <c r="M41" i="5"/>
  <c r="M40" i="5"/>
  <c r="O51" i="5"/>
  <c r="O50" i="5"/>
  <c r="O48" i="5"/>
  <c r="O47" i="5"/>
  <c r="O46" i="5"/>
  <c r="O45" i="5"/>
  <c r="O44" i="5"/>
  <c r="O43" i="5"/>
  <c r="O42" i="5"/>
  <c r="O41" i="5"/>
  <c r="O40" i="5"/>
  <c r="Q51" i="5"/>
  <c r="Q50" i="5"/>
  <c r="Q48" i="5"/>
  <c r="Q47" i="5"/>
  <c r="Q46" i="5"/>
  <c r="Q45" i="5"/>
  <c r="Q44" i="5"/>
  <c r="Q43" i="5"/>
  <c r="Q42" i="5"/>
  <c r="Q41" i="5"/>
  <c r="Q40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4" i="5"/>
  <c r="K13" i="5"/>
  <c r="K11" i="5"/>
  <c r="K10" i="5"/>
  <c r="K9" i="5"/>
  <c r="K8" i="5"/>
  <c r="K7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4" i="5"/>
  <c r="M13" i="5"/>
  <c r="M11" i="5"/>
  <c r="M10" i="5"/>
  <c r="M9" i="5"/>
  <c r="M8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4" i="5"/>
  <c r="O13" i="5"/>
  <c r="O11" i="5"/>
  <c r="O10" i="5"/>
  <c r="O9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3" i="5"/>
  <c r="Q10" i="5"/>
  <c r="Q8" i="5"/>
  <c r="P53" i="5"/>
  <c r="S8" i="6"/>
  <c r="S9" i="6"/>
  <c r="S10" i="6"/>
  <c r="S11" i="6"/>
  <c r="S12" i="6"/>
  <c r="S14" i="6"/>
  <c r="S15" i="6"/>
  <c r="S16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R31" i="6"/>
  <c r="U31" i="6" s="1"/>
  <c r="T14" i="6"/>
  <c r="T10" i="6"/>
  <c r="T25" i="6"/>
  <c r="T24" i="6"/>
  <c r="V46" i="6"/>
  <c r="S46" i="6" s="1"/>
  <c r="V31" i="6"/>
  <c r="N53" i="5"/>
  <c r="O53" i="5" s="1"/>
  <c r="N31" i="5"/>
  <c r="R46" i="6"/>
  <c r="T45" i="6" s="1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T43" i="6"/>
  <c r="T38" i="6"/>
  <c r="T40" i="6"/>
  <c r="T36" i="6"/>
  <c r="T33" i="6"/>
  <c r="T39" i="6"/>
  <c r="T37" i="6"/>
  <c r="T30" i="6"/>
  <c r="T21" i="6"/>
  <c r="T31" i="6"/>
  <c r="T22" i="6"/>
  <c r="O31" i="6"/>
  <c r="T28" i="6"/>
  <c r="T15" i="6"/>
  <c r="T18" i="6"/>
  <c r="M53" i="5"/>
  <c r="K31" i="5"/>
  <c r="M31" i="5"/>
  <c r="I31" i="5"/>
  <c r="O31" i="5"/>
  <c r="E31" i="5"/>
  <c r="G31" i="5"/>
  <c r="T46" i="6"/>
  <c r="T34" i="6"/>
  <c r="T42" i="6"/>
  <c r="O46" i="6"/>
  <c r="U46" i="6"/>
  <c r="T41" i="6"/>
  <c r="T35" i="6"/>
  <c r="T44" i="6"/>
  <c r="T29" i="6"/>
  <c r="G53" i="5"/>
  <c r="K53" i="5"/>
  <c r="S53" i="5"/>
  <c r="E53" i="5"/>
  <c r="Q53" i="5"/>
  <c r="U53" i="5"/>
  <c r="U31" i="5"/>
  <c r="T19" i="6" l="1"/>
  <c r="T12" i="6"/>
  <c r="T20" i="6"/>
  <c r="S31" i="6"/>
  <c r="T27" i="6"/>
  <c r="T11" i="6"/>
  <c r="T17" i="6"/>
  <c r="T23" i="6"/>
  <c r="T8" i="6"/>
  <c r="T9" i="6"/>
  <c r="T26" i="6"/>
  <c r="T16" i="6"/>
</calcChain>
</file>

<file path=xl/sharedStrings.xml><?xml version="1.0" encoding="utf-8"?>
<sst xmlns="http://schemas.openxmlformats.org/spreadsheetml/2006/main" count="331" uniqueCount="107">
  <si>
    <t>決算の推移</t>
    <rPh sb="0" eb="2">
      <t>ケッサン</t>
    </rPh>
    <rPh sb="3" eb="5">
      <t>スイイ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</si>
  <si>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</si>
  <si>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</si>
  <si>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指数</t>
    <rPh sb="0" eb="2">
      <t>シスウ</t>
    </rPh>
    <phoneticPr fontId="2"/>
  </si>
  <si>
    <t>千円</t>
    <rPh sb="0" eb="2">
      <t>センエン</t>
    </rPh>
    <phoneticPr fontId="2"/>
  </si>
  <si>
    <t>〔歳入〕</t>
    <rPh sb="1" eb="3">
      <t>サイニュウ</t>
    </rPh>
    <phoneticPr fontId="2"/>
  </si>
  <si>
    <t>市税</t>
    <rPh sb="0" eb="2">
      <t>シゼイ</t>
    </rPh>
    <phoneticPr fontId="2"/>
  </si>
  <si>
    <t>地方譲与税</t>
    <rPh sb="0" eb="2">
      <t>チホウ</t>
    </rPh>
    <rPh sb="2" eb="5">
      <t>ジョウヨゼイ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</si>
  <si>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</si>
  <si>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配当割交付金</t>
    <rPh sb="0" eb="2">
      <t>ハイトウ</t>
    </rPh>
    <rPh sb="2" eb="3">
      <t>カツ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</si>
  <si>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</si>
  <si>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</si>
  <si>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ｺﾞﾙﾌ場利用税交付金</t>
    <rPh sb="4" eb="5">
      <t>ゴルフジョウ</t>
    </rPh>
    <rPh sb="5" eb="7">
      <t>リヨウ</t>
    </rPh>
    <rPh sb="7" eb="8">
      <t>ゼイ</t>
    </rPh>
    <rPh sb="8" eb="11">
      <t>コウフキン</t>
    </rPh>
    <phoneticPr fontId="2"/>
  </si>
  <si>
    <t>自動車取得税交付金</t>
    <rPh sb="0" eb="3">
      <t>ジドウシャ</t>
    </rPh>
    <rPh sb="3" eb="6">
      <t>シュトクゼイ</t>
    </rPh>
    <rPh sb="6" eb="9">
      <t>コウフキン</t>
    </rPh>
    <phoneticPr fontId="2"/>
  </si>
  <si>
    <t>国提交付金</t>
    <rPh sb="0" eb="2">
      <t>コクテイ</t>
    </rPh>
    <rPh sb="2" eb="5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</si>
  <si>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</si>
  <si>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</si>
  <si>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交通安全交付金</t>
    <rPh sb="0" eb="2">
      <t>コウツウ</t>
    </rPh>
    <rPh sb="2" eb="7">
      <t>アンゼンコウフキン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</si>
  <si>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</si>
  <si>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</si>
  <si>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2">
      <t>コッコ</t>
    </rPh>
    <rPh sb="2" eb="5">
      <t>シシュツキン</t>
    </rPh>
    <phoneticPr fontId="2"/>
  </si>
  <si>
    <t>府支出金</t>
    <rPh sb="0" eb="1">
      <t>フ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</si>
  <si>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</si>
  <si>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</si>
  <si>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3">
      <t>クリイレキン</t>
    </rPh>
    <phoneticPr fontId="2"/>
  </si>
  <si>
    <t>諸収入</t>
    <rPh sb="0" eb="3">
      <t>ショシュウニュウ</t>
    </rPh>
    <phoneticPr fontId="2"/>
  </si>
  <si>
    <t>市債</t>
    <rPh sb="0" eb="1">
      <t>シ</t>
    </rPh>
    <rPh sb="1" eb="2">
      <t>サイ</t>
    </rPh>
    <phoneticPr fontId="2"/>
  </si>
  <si>
    <t>繰越金</t>
    <rPh sb="0" eb="3">
      <t>クリコシキン</t>
    </rPh>
    <phoneticPr fontId="2"/>
  </si>
  <si>
    <t>歳入合計</t>
    <rPh sb="0" eb="2">
      <t>サイニュウ</t>
    </rPh>
    <rPh sb="2" eb="4">
      <t>ゴウケイ</t>
    </rPh>
    <phoneticPr fontId="2"/>
  </si>
  <si>
    <t>〔歳出〕</t>
    <rPh sb="1" eb="2">
      <t>サイニュウ</t>
    </rPh>
    <rPh sb="2" eb="3">
      <t>デ</t>
    </rPh>
    <phoneticPr fontId="2"/>
  </si>
  <si>
    <t>議会費</t>
    <rPh sb="0" eb="3">
      <t>ギカイヒ</t>
    </rPh>
    <phoneticPr fontId="2"/>
  </si>
  <si>
    <t>総務費</t>
    <rPh sb="0" eb="3">
      <t>ソウムヒ</t>
    </rPh>
    <phoneticPr fontId="2"/>
  </si>
  <si>
    <t>民生費</t>
    <rPh sb="0" eb="3">
      <t>ミンセイヒ</t>
    </rPh>
    <phoneticPr fontId="2"/>
  </si>
  <si>
    <t>衛生費</t>
    <rPh sb="0" eb="3">
      <t>エイセイヒ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</si>
  <si>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</si>
  <si>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商工費</t>
    <rPh sb="0" eb="3">
      <t>ショウコウヒ</t>
    </rPh>
    <phoneticPr fontId="2"/>
  </si>
  <si>
    <t>土木費</t>
    <rPh sb="0" eb="3">
      <t>ドボクヒ</t>
    </rPh>
    <phoneticPr fontId="2"/>
  </si>
  <si>
    <t>消防費</t>
    <rPh sb="0" eb="3">
      <t>ショウボウヒ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</si>
  <si>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</si>
  <si>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</si>
  <si>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</si>
  <si>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諸支出金</t>
    <rPh sb="0" eb="3">
      <t>ショシシュツ</t>
    </rPh>
    <rPh sb="3" eb="4">
      <t>キン</t>
    </rPh>
    <phoneticPr fontId="2"/>
  </si>
  <si>
    <t>予備費</t>
    <rPh sb="0" eb="3">
      <t>ヨビヒ</t>
    </rPh>
    <phoneticPr fontId="2"/>
  </si>
  <si>
    <t>歳出合計</t>
    <rPh sb="0" eb="2">
      <t>サイシュツ</t>
    </rPh>
    <rPh sb="2" eb="4">
      <t>ゴウケイ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</si>
  <si>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</si>
  <si>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一般会計 （歳　出）</t>
    <rPh sb="6" eb="7">
      <t>トシ</t>
    </rPh>
    <rPh sb="8" eb="9">
      <t>デ</t>
    </rPh>
    <phoneticPr fontId="2"/>
  </si>
  <si>
    <t>公共用地先行取得事業特別会計</t>
    <rPh sb="0" eb="2">
      <t>コウキョウ</t>
    </rPh>
    <rPh sb="2" eb="4">
      <t>ヨウチ</t>
    </rPh>
    <rPh sb="4" eb="6">
      <t>センコウ</t>
    </rPh>
    <rPh sb="6" eb="8">
      <t>シュトク</t>
    </rPh>
    <rPh sb="8" eb="10">
      <t>ジギョウ</t>
    </rPh>
    <rPh sb="10" eb="12">
      <t>トクベツ</t>
    </rPh>
    <rPh sb="12" eb="14">
      <t>カイケイ</t>
    </rPh>
    <phoneticPr fontId="2"/>
  </si>
  <si>
    <t>介護保険事業特別会計</t>
    <rPh sb="0" eb="2">
      <t>カイゴ</t>
    </rPh>
    <rPh sb="2" eb="4">
      <t>ホケン</t>
    </rPh>
    <rPh sb="4" eb="6">
      <t>ジギョウ</t>
    </rPh>
    <rPh sb="6" eb="8">
      <t>トクベツ</t>
    </rPh>
    <rPh sb="8" eb="10">
      <t>カイケイ</t>
    </rPh>
    <phoneticPr fontId="2"/>
  </si>
  <si>
    <t>後期高齢者医療事業特別会計</t>
    <rPh sb="0" eb="2">
      <t>コウキ</t>
    </rPh>
    <rPh sb="2" eb="5">
      <t>コウレイシャ</t>
    </rPh>
    <rPh sb="5" eb="7">
      <t>イリョウ</t>
    </rPh>
    <rPh sb="7" eb="9">
      <t>ジギョウ</t>
    </rPh>
    <rPh sb="9" eb="11">
      <t>トクベツ</t>
    </rPh>
    <rPh sb="11" eb="13">
      <t>カイケイ</t>
    </rPh>
    <phoneticPr fontId="2"/>
  </si>
  <si>
    <t>一般会計</t>
    <rPh sb="0" eb="2">
      <t>イッパン</t>
    </rPh>
    <rPh sb="2" eb="4">
      <t>カイケイ</t>
    </rPh>
    <phoneticPr fontId="2"/>
  </si>
  <si>
    <t>当初予算</t>
    <rPh sb="0" eb="2">
      <t>トウショ</t>
    </rPh>
    <rPh sb="2" eb="4">
      <t>ヨサン</t>
    </rPh>
    <phoneticPr fontId="2"/>
  </si>
  <si>
    <t>対前年度比</t>
    <rPh sb="0" eb="1">
      <t>タイ</t>
    </rPh>
    <rPh sb="1" eb="5">
      <t>ゼンネンドヒ</t>
    </rPh>
    <phoneticPr fontId="2"/>
  </si>
  <si>
    <t>構成比</t>
    <rPh sb="0" eb="3">
      <t>コウセイヒ</t>
    </rPh>
    <phoneticPr fontId="2"/>
  </si>
  <si>
    <t>市民１人
当たり</t>
    <rPh sb="0" eb="2">
      <t>シミン</t>
    </rPh>
    <rPh sb="3" eb="4">
      <t>ヒト</t>
    </rPh>
    <rPh sb="5" eb="6">
      <t>ア</t>
    </rPh>
    <phoneticPr fontId="2"/>
  </si>
  <si>
    <t>％</t>
  </si>
  <si>
    <t>配当割交付金</t>
    <rPh sb="0" eb="2">
      <t>ハイトウ</t>
    </rPh>
    <rPh sb="2" eb="3">
      <t>ワリ</t>
    </rPh>
    <rPh sb="3" eb="6">
      <t>コウフキン</t>
    </rPh>
    <phoneticPr fontId="2"/>
  </si>
  <si>
    <t>ゴルフ場利用税交付金</t>
    <rPh sb="0" eb="4">
      <t>ゴルフジョウ</t>
    </rPh>
    <rPh sb="4" eb="6">
      <t>リヨウ</t>
    </rPh>
    <rPh sb="6" eb="7">
      <t>ゼイ</t>
    </rPh>
    <rPh sb="7" eb="10">
      <t>コウフキン</t>
    </rPh>
    <phoneticPr fontId="2"/>
  </si>
  <si>
    <t>国提交付金</t>
    <rPh sb="0" eb="1">
      <t>コク</t>
    </rPh>
    <rPh sb="1" eb="2">
      <t>テイ</t>
    </rPh>
    <rPh sb="2" eb="5">
      <t>コウフキン</t>
    </rPh>
    <phoneticPr fontId="2"/>
  </si>
  <si>
    <t>地方交付税</t>
    <rPh sb="0" eb="2">
      <t>チホウ</t>
    </rPh>
    <rPh sb="2" eb="4">
      <t>コウフキン</t>
    </rPh>
    <rPh sb="4" eb="5">
      <t>ゼイ</t>
    </rPh>
    <phoneticPr fontId="2"/>
  </si>
  <si>
    <t>交通安全交付金</t>
    <rPh sb="0" eb="2">
      <t>コウツウ</t>
    </rPh>
    <rPh sb="2" eb="4">
      <t>アンゼンコウ</t>
    </rPh>
    <rPh sb="4" eb="7">
      <t>コウフキン</t>
    </rPh>
    <phoneticPr fontId="2"/>
  </si>
  <si>
    <t>〔歳出〕</t>
    <rPh sb="1" eb="3">
      <t>サイシュツ</t>
    </rPh>
    <phoneticPr fontId="2"/>
  </si>
  <si>
    <t>議会費</t>
    <rPh sb="0" eb="2">
      <t>ギカイ</t>
    </rPh>
    <rPh sb="2" eb="3">
      <t>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</si>
  <si>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</si>
  <si>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歳出合計</t>
    <rPh sb="0" eb="1">
      <t>サイニュウ</t>
    </rPh>
    <rPh sb="1" eb="2">
      <t>デ</t>
    </rPh>
    <rPh sb="2" eb="4">
      <t>ゴウケイ</t>
    </rPh>
    <phoneticPr fontId="2"/>
  </si>
  <si>
    <t>用語の説明：国提交付金＝国有提供施設等所在市町村助成交付金の省略</t>
    <rPh sb="0" eb="2">
      <t>ヨウゴ</t>
    </rPh>
    <rPh sb="3" eb="5">
      <t>セツメイ</t>
    </rPh>
    <rPh sb="6" eb="7">
      <t>コク</t>
    </rPh>
    <rPh sb="7" eb="8">
      <t>テイ</t>
    </rPh>
    <rPh sb="8" eb="11">
      <t>コウフキン</t>
    </rPh>
    <rPh sb="12" eb="14">
      <t>コクユウ</t>
    </rPh>
    <rPh sb="14" eb="16">
      <t>テイキョウ</t>
    </rPh>
    <rPh sb="16" eb="18">
      <t>シセツ</t>
    </rPh>
    <rPh sb="18" eb="19">
      <t>トウ</t>
    </rPh>
    <rPh sb="19" eb="21">
      <t>ショザイ</t>
    </rPh>
    <rPh sb="21" eb="24">
      <t>シチョウソン</t>
    </rPh>
    <rPh sb="24" eb="26">
      <t>ジョセイ</t>
    </rPh>
    <rPh sb="26" eb="29">
      <t>コウフキン</t>
    </rPh>
    <rPh sb="30" eb="32">
      <t>ショウリャク</t>
    </rPh>
    <phoneticPr fontId="2"/>
  </si>
  <si>
    <t>国民健康保険事業特別会計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トクベツ</t>
    </rPh>
    <rPh sb="10" eb="12">
      <t>カイケイ</t>
    </rPh>
    <phoneticPr fontId="2"/>
  </si>
  <si>
    <t>他の特別会計</t>
    <rPh sb="0" eb="1">
      <t>タ</t>
    </rPh>
    <rPh sb="2" eb="4">
      <t>トクベツ</t>
    </rPh>
    <rPh sb="4" eb="6">
      <t>カイケイ</t>
    </rPh>
    <phoneticPr fontId="2"/>
  </si>
  <si>
    <t>☆1</t>
    <phoneticPr fontId="2"/>
  </si>
  <si>
    <t>☆2</t>
    <phoneticPr fontId="2"/>
  </si>
  <si>
    <t>（注）☆1  国有提供施設等所在市町村助成交付金の略</t>
    <rPh sb="7" eb="9">
      <t>コクユウ</t>
    </rPh>
    <rPh sb="9" eb="11">
      <t>テイキョウ</t>
    </rPh>
    <rPh sb="11" eb="13">
      <t>シセツ</t>
    </rPh>
    <rPh sb="13" eb="16">
      <t>トウショザイ</t>
    </rPh>
    <rPh sb="16" eb="19">
      <t>シチョウソン</t>
    </rPh>
    <rPh sb="19" eb="21">
      <t>ジョセイ</t>
    </rPh>
    <rPh sb="21" eb="24">
      <t>コウフキン</t>
    </rPh>
    <rPh sb="25" eb="26">
      <t>リャク</t>
    </rPh>
    <phoneticPr fontId="2"/>
  </si>
  <si>
    <t xml:space="preserve">         ☆2  交通安全対策特別交付金の略</t>
    <rPh sb="13" eb="15">
      <t>コウツウ</t>
    </rPh>
    <rPh sb="15" eb="17">
      <t>アンゼン</t>
    </rPh>
    <rPh sb="17" eb="19">
      <t>タイサク</t>
    </rPh>
    <rPh sb="19" eb="24">
      <t>トクベツコウフキン</t>
    </rPh>
    <rPh sb="25" eb="26">
      <t>リャク</t>
    </rPh>
    <phoneticPr fontId="2"/>
  </si>
  <si>
    <t>資料：財政課</t>
    <phoneticPr fontId="2"/>
  </si>
  <si>
    <t>平成27年度</t>
    <rPh sb="0" eb="2">
      <t>ヘイセイ</t>
    </rPh>
    <rPh sb="4" eb="6">
      <t>ネンド</t>
    </rPh>
    <phoneticPr fontId="2"/>
  </si>
  <si>
    <t xml:space="preserve">     交通安全交付金＝交通安全対策特別交付金の略称</t>
    <rPh sb="5" eb="7">
      <t>コウツウ</t>
    </rPh>
    <rPh sb="7" eb="9">
      <t>アンゼン</t>
    </rPh>
    <rPh sb="9" eb="12">
      <t>コウフキン</t>
    </rPh>
    <rPh sb="13" eb="15">
      <t>コウツウ</t>
    </rPh>
    <rPh sb="15" eb="17">
      <t>アンゼン</t>
    </rPh>
    <rPh sb="17" eb="19">
      <t>タイサク</t>
    </rPh>
    <rPh sb="19" eb="21">
      <t>トクベツ</t>
    </rPh>
    <rPh sb="21" eb="24">
      <t>コウフキン</t>
    </rPh>
    <rPh sb="25" eb="27">
      <t>リャクショウ</t>
    </rPh>
    <phoneticPr fontId="2"/>
  </si>
  <si>
    <t>平成28年度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</si>
  <si>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</si>
  <si>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</si>
  <si>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</si>
  <si>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</si>
  <si>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</si>
  <si>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-</t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</si>
  <si>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</si>
  <si>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皆増</t>
    <rPh sb="0" eb="1">
      <t>ミナ</t>
    </rPh>
    <rPh sb="1" eb="2">
      <t>フ</t>
    </rPh>
    <phoneticPr fontId="2"/>
  </si>
  <si>
    <t>令　　和　　2　　年　　度</t>
    <rPh sb="0" eb="1">
      <t>レイ</t>
    </rPh>
    <rPh sb="3" eb="4">
      <t>ワ</t>
    </rPh>
    <rPh sb="9" eb="10">
      <t>トシ</t>
    </rPh>
    <rPh sb="12" eb="13">
      <t>ド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</si>
  <si>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</si>
  <si>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令　和　元　年　度</t>
    <rPh sb="0" eb="1">
      <t>レイ</t>
    </rPh>
    <rPh sb="2" eb="3">
      <t>ワ</t>
    </rPh>
    <rPh sb="4" eb="5">
      <t>モト</t>
    </rPh>
    <rPh sb="6" eb="7">
      <t>トシ</t>
    </rPh>
    <rPh sb="8" eb="9">
      <t>ド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</si>
  <si>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</si>
  <si>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皆増</t>
    <rPh sb="0" eb="2">
      <t>カイゾウ</t>
    </rPh>
    <phoneticPr fontId="2"/>
  </si>
  <si>
    <t>-</t>
    <phoneticPr fontId="2"/>
  </si>
  <si>
    <t>-</t>
    <phoneticPr fontId="2"/>
  </si>
  <si>
    <t>皆減</t>
    <rPh sb="0" eb="2">
      <t>カイゲン</t>
    </rPh>
    <phoneticPr fontId="2"/>
  </si>
  <si>
    <t>-</t>
    <phoneticPr fontId="2"/>
  </si>
  <si>
    <t>-</t>
    <phoneticPr fontId="2"/>
  </si>
  <si>
    <t>-</t>
    <phoneticPr fontId="2"/>
  </si>
  <si>
    <t>令　　和　　3　　年　　度</t>
    <rPh sb="0" eb="1">
      <t>レイ</t>
    </rPh>
    <rPh sb="3" eb="4">
      <t>ワ</t>
    </rPh>
    <rPh sb="9" eb="10">
      <t>トシ</t>
    </rPh>
    <rPh sb="12" eb="13">
      <t>ド</t>
    </rPh>
    <phoneticPr fontId="2"/>
  </si>
  <si>
    <t>令和2年度</t>
    <rPh sb="0" eb="2">
      <t>レイワ</t>
    </rPh>
    <rPh sb="3" eb="5">
      <t>ネンド</t>
    </rPh>
    <phoneticPr fontId="2"/>
  </si>
  <si>
    <t>-</t>
    <phoneticPr fontId="2"/>
  </si>
  <si>
    <t>令和2年3月末人口</t>
    <rPh sb="0" eb="2">
      <t>レイワ</t>
    </rPh>
    <rPh sb="3" eb="4">
      <t>ネン</t>
    </rPh>
    <rPh sb="5" eb="7">
      <t>ガツマツ</t>
    </rPh>
    <rPh sb="7" eb="9">
      <t>ジンコウ</t>
    </rPh>
    <phoneticPr fontId="2"/>
  </si>
  <si>
    <t>令和3年3月末人口</t>
    <rPh sb="0" eb="2">
      <t>レイワ</t>
    </rPh>
    <rPh sb="3" eb="4">
      <t>ネン</t>
    </rPh>
    <rPh sb="5" eb="7">
      <t>ガツマツ</t>
    </rPh>
    <rPh sb="7" eb="9">
      <t>ジンコウ</t>
    </rPh>
    <phoneticPr fontId="2"/>
  </si>
  <si>
    <t>平成31年3月末人口</t>
    <rPh sb="0" eb="2">
      <t>ヘイセイ</t>
    </rPh>
    <rPh sb="4" eb="5">
      <t>ネン</t>
    </rPh>
    <rPh sb="6" eb="8">
      <t>ガツマツ</t>
    </rPh>
    <rPh sb="8" eb="10">
      <t>ジンコウ</t>
    </rPh>
    <phoneticPr fontId="2"/>
  </si>
  <si>
    <t>（注）市民一人当たりの予算額の算定に用いた人口は、各年度の前年度末現在の住民基本台帳登録人口（外国人を含む。）である。</t>
    <rPh sb="1" eb="2">
      <t>チュウ</t>
    </rPh>
    <rPh sb="3" eb="5">
      <t>シミン</t>
    </rPh>
    <rPh sb="5" eb="7">
      <t>ヒトリ</t>
    </rPh>
    <rPh sb="7" eb="8">
      <t>ア</t>
    </rPh>
    <rPh sb="11" eb="14">
      <t>ヨサンガク</t>
    </rPh>
    <rPh sb="15" eb="17">
      <t>サンテイ</t>
    </rPh>
    <rPh sb="18" eb="19">
      <t>モチ</t>
    </rPh>
    <rPh sb="21" eb="23">
      <t>ジンコウ</t>
    </rPh>
    <rPh sb="25" eb="28">
      <t>カクネンド</t>
    </rPh>
    <rPh sb="29" eb="32">
      <t>ゼンネンド</t>
    </rPh>
    <rPh sb="32" eb="33">
      <t>マツ</t>
    </rPh>
    <rPh sb="33" eb="35">
      <t>ゲンザイ</t>
    </rPh>
    <rPh sb="36" eb="38">
      <t>ジュウミン</t>
    </rPh>
    <rPh sb="38" eb="40">
      <t>キホン</t>
    </rPh>
    <rPh sb="40" eb="42">
      <t>ダイチョウ</t>
    </rPh>
    <rPh sb="42" eb="44">
      <t>トウロク</t>
    </rPh>
    <rPh sb="44" eb="46">
      <t>ジンコウ</t>
    </rPh>
    <rPh sb="47" eb="49">
      <t>ガイコク</t>
    </rPh>
    <rPh sb="49" eb="50">
      <t>ジン</t>
    </rPh>
    <rPh sb="51" eb="52">
      <t>フク</t>
    </rPh>
    <phoneticPr fontId="2"/>
  </si>
  <si>
    <t xml:space="preserve">   </t>
    <phoneticPr fontId="2"/>
  </si>
  <si>
    <t>令　　和　　４　　年　　度</t>
    <rPh sb="0" eb="1">
      <t>レイ</t>
    </rPh>
    <rPh sb="3" eb="4">
      <t>ワ</t>
    </rPh>
    <rPh sb="9" eb="10">
      <t>トシ</t>
    </rPh>
    <rPh sb="12" eb="13">
      <t>ド</t>
    </rPh>
    <phoneticPr fontId="2"/>
  </si>
  <si>
    <t>令和４年3月末人口</t>
    <rPh sb="0" eb="2">
      <t>レイワ</t>
    </rPh>
    <rPh sb="3" eb="4">
      <t>ネン</t>
    </rPh>
    <rPh sb="5" eb="7">
      <t>ガツマツ</t>
    </rPh>
    <rPh sb="7" eb="9">
      <t>ジンコウ</t>
    </rPh>
    <phoneticPr fontId="2"/>
  </si>
  <si>
    <t>令和3年度</t>
    <rPh sb="0" eb="2">
      <t>レイワ</t>
    </rPh>
    <rPh sb="3" eb="5">
      <t>ネンド</t>
    </rPh>
    <phoneticPr fontId="2"/>
  </si>
  <si>
    <t>(指数：令和3年度＝100）</t>
    <rPh sb="4" eb="6">
      <t>レイワ</t>
    </rPh>
    <phoneticPr fontId="2"/>
  </si>
  <si>
    <t xml:space="preserve"> (令和4年度)</t>
    <rPh sb="2" eb="4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</si>
</sst>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"/>
    <numFmt numFmtId="177" formatCode="#,##0_ "/>
    <numFmt numFmtId="178" formatCode="[=0]&quot;-&quot;;#,##0"/>
    <numFmt numFmtId="179" formatCode="0.0_ "/>
    <numFmt numFmtId="180" formatCode="0.00_ "/>
    <numFmt numFmtId="181" formatCode="0_);[Red]\(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b/>
      <sz val="14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sz val="6.3"/>
      <name val="ＭＳ 明朝"/>
      <family val="1"/>
      <charset val="128"/>
    </font>
    <font>
      <sz val="14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</cellStyleXfs>
  <cellXfs count="157">
    <xf numFmtId="0" fontId="0" fillId="0" borderId="0" xfId="0"/>
    <xf numFmtId="0" fontId="25" fillId="0" borderId="0" xfId="52" applyFont="1" applyProtection="1">
      <protection locked="0"/>
    </xf>
    <xf numFmtId="0" fontId="21" fillId="0" borderId="0" xfId="52" applyFont="1" applyProtection="1">
      <protection locked="0"/>
    </xf>
    <xf numFmtId="3" fontId="21" fillId="0" borderId="0" xfId="52" applyNumberFormat="1" applyFont="1" applyProtection="1">
      <protection locked="0"/>
    </xf>
    <xf numFmtId="0" fontId="21" fillId="0" borderId="0" xfId="52" applyFont="1" applyBorder="1" applyProtection="1">
      <protection locked="0"/>
    </xf>
    <xf numFmtId="0" fontId="23" fillId="0" borderId="0" xfId="52" applyFont="1" applyBorder="1" applyProtection="1">
      <protection locked="0"/>
    </xf>
    <xf numFmtId="3" fontId="21" fillId="0" borderId="0" xfId="52" applyNumberFormat="1" applyFont="1" applyBorder="1" applyProtection="1">
      <protection locked="0"/>
    </xf>
    <xf numFmtId="38" fontId="23" fillId="0" borderId="17" xfId="33" applyFont="1" applyBorder="1" applyAlignment="1" applyProtection="1">
      <alignment horizontal="distributed" vertical="center" wrapText="1"/>
      <protection locked="0"/>
    </xf>
    <xf numFmtId="3" fontId="21" fillId="0" borderId="18" xfId="33" applyNumberFormat="1" applyFont="1" applyFill="1" applyBorder="1" applyAlignment="1" applyProtection="1">
      <alignment horizontal="right"/>
      <protection locked="0"/>
    </xf>
    <xf numFmtId="3" fontId="21" fillId="0" borderId="0" xfId="33" applyNumberFormat="1" applyFont="1" applyFill="1" applyBorder="1" applyAlignment="1" applyProtection="1">
      <alignment horizontal="right"/>
      <protection locked="0"/>
    </xf>
    <xf numFmtId="3" fontId="21" fillId="0" borderId="11" xfId="33" applyNumberFormat="1" applyFont="1" applyFill="1" applyBorder="1" applyAlignment="1" applyProtection="1">
      <alignment horizontal="right"/>
      <protection locked="0"/>
    </xf>
    <xf numFmtId="3" fontId="21" fillId="0" borderId="19" xfId="33" applyNumberFormat="1" applyFont="1" applyFill="1" applyBorder="1" applyAlignment="1" applyProtection="1">
      <alignment horizontal="right"/>
      <protection locked="0"/>
    </xf>
    <xf numFmtId="0" fontId="21" fillId="0" borderId="18" xfId="52" applyFont="1" applyBorder="1" applyProtection="1">
      <protection locked="0"/>
    </xf>
    <xf numFmtId="0" fontId="21" fillId="0" borderId="19" xfId="52" applyFont="1" applyBorder="1" applyProtection="1">
      <protection locked="0"/>
    </xf>
    <xf numFmtId="3" fontId="21" fillId="0" borderId="0" xfId="52" applyNumberFormat="1" applyFont="1" applyFill="1" applyBorder="1" applyProtection="1">
      <protection locked="0"/>
    </xf>
    <xf numFmtId="176" fontId="21" fillId="0" borderId="0" xfId="52" applyNumberFormat="1" applyFont="1" applyFill="1" applyBorder="1" applyProtection="1">
      <protection locked="0"/>
    </xf>
    <xf numFmtId="179" fontId="24" fillId="0" borderId="0" xfId="52" applyNumberFormat="1" applyFont="1" applyProtection="1">
      <protection locked="0"/>
    </xf>
    <xf numFmtId="176" fontId="21" fillId="0" borderId="0" xfId="52" applyNumberFormat="1" applyFont="1" applyProtection="1">
      <protection locked="0"/>
    </xf>
    <xf numFmtId="4" fontId="21" fillId="0" borderId="0" xfId="52" applyNumberFormat="1" applyFont="1" applyBorder="1" applyProtection="1">
      <protection locked="0"/>
    </xf>
    <xf numFmtId="3" fontId="21" fillId="0" borderId="18" xfId="52" applyNumberFormat="1" applyFont="1" applyFill="1" applyBorder="1" applyProtection="1">
      <protection locked="0"/>
    </xf>
    <xf numFmtId="0" fontId="21" fillId="0" borderId="14" xfId="52" applyFont="1" applyBorder="1" applyProtection="1">
      <protection locked="0"/>
    </xf>
    <xf numFmtId="0" fontId="21" fillId="0" borderId="16" xfId="52" applyFont="1" applyBorder="1" applyProtection="1">
      <protection locked="0"/>
    </xf>
    <xf numFmtId="0" fontId="21" fillId="0" borderId="0" xfId="52" applyFont="1" applyAlignment="1" applyProtection="1">
      <alignment horizontal="right"/>
      <protection locked="0"/>
    </xf>
    <xf numFmtId="3" fontId="21" fillId="0" borderId="0" xfId="52" applyNumberFormat="1" applyFont="1" applyAlignment="1" applyProtection="1">
      <alignment horizontal="right"/>
      <protection locked="0"/>
    </xf>
    <xf numFmtId="38" fontId="21" fillId="0" borderId="0" xfId="33" applyFont="1" applyProtection="1">
      <protection locked="0"/>
    </xf>
    <xf numFmtId="0" fontId="22" fillId="0" borderId="0" xfId="54" applyFont="1" applyFill="1" applyAlignment="1" applyProtection="1">
      <alignment vertical="center"/>
      <protection locked="0"/>
    </xf>
    <xf numFmtId="0" fontId="24" fillId="0" borderId="0" xfId="54" applyFont="1" applyFill="1" applyAlignment="1" applyProtection="1">
      <alignment horizontal="distributed" vertical="center"/>
      <protection locked="0"/>
    </xf>
    <xf numFmtId="0" fontId="21" fillId="0" borderId="0" xfId="54" applyFont="1" applyFill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Fill="1" applyAlignment="1" applyProtection="1">
      <alignment vertical="center"/>
      <protection locked="0"/>
    </xf>
    <xf numFmtId="0" fontId="25" fillId="0" borderId="0" xfId="54" applyFont="1" applyFill="1" applyBorder="1" applyAlignment="1" applyProtection="1">
      <alignment vertical="center"/>
      <protection locked="0"/>
    </xf>
    <xf numFmtId="0" fontId="24" fillId="0" borderId="0" xfId="54" applyFont="1" applyFill="1" applyBorder="1" applyAlignment="1" applyProtection="1">
      <alignment horizontal="distributed" vertical="center"/>
      <protection locked="0"/>
    </xf>
    <xf numFmtId="0" fontId="21" fillId="0" borderId="0" xfId="54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horizontal="right" vertical="center"/>
      <protection locked="0"/>
    </xf>
    <xf numFmtId="0" fontId="23" fillId="0" borderId="10" xfId="54" applyFont="1" applyFill="1" applyBorder="1" applyAlignment="1" applyProtection="1">
      <alignment vertical="center"/>
      <protection locked="0"/>
    </xf>
    <xf numFmtId="0" fontId="21" fillId="0" borderId="11" xfId="54" applyFont="1" applyFill="1" applyBorder="1" applyAlignment="1" applyProtection="1">
      <alignment horizontal="distributed" vertical="center"/>
      <protection locked="0"/>
    </xf>
    <xf numFmtId="0" fontId="23" fillId="0" borderId="12" xfId="54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horizontal="distributed" vertical="center"/>
      <protection locked="0"/>
    </xf>
    <xf numFmtId="0" fontId="23" fillId="0" borderId="14" xfId="54" applyFont="1" applyFill="1" applyBorder="1" applyAlignment="1" applyProtection="1">
      <alignment vertical="center"/>
      <protection locked="0"/>
    </xf>
    <xf numFmtId="0" fontId="21" fillId="0" borderId="15" xfId="54" applyFont="1" applyFill="1" applyBorder="1" applyAlignment="1" applyProtection="1">
      <alignment horizontal="distributed" vertical="center" justifyLastLine="1"/>
      <protection locked="0"/>
    </xf>
    <xf numFmtId="0" fontId="23" fillId="0" borderId="16" xfId="54" applyFont="1" applyFill="1" applyBorder="1" applyAlignment="1" applyProtection="1">
      <alignment vertical="center"/>
      <protection locked="0"/>
    </xf>
    <xf numFmtId="0" fontId="21" fillId="0" borderId="17" xfId="54" applyFont="1" applyFill="1" applyBorder="1" applyAlignment="1" applyProtection="1">
      <alignment horizontal="distributed" vertical="center" justifyLastLine="1"/>
      <protection locked="0"/>
    </xf>
    <xf numFmtId="0" fontId="21" fillId="0" borderId="12" xfId="54" applyFont="1" applyFill="1" applyBorder="1" applyAlignment="1" applyProtection="1">
      <alignment horizontal="distributed" vertical="center" justifyLastLine="1"/>
      <protection locked="0"/>
    </xf>
    <xf numFmtId="0" fontId="21" fillId="0" borderId="21" xfId="54" applyFont="1" applyFill="1" applyBorder="1" applyAlignment="1" applyProtection="1">
      <alignment horizontal="distributed" vertical="center" justifyLastLine="1"/>
      <protection locked="0"/>
    </xf>
    <xf numFmtId="0" fontId="21" fillId="0" borderId="20" xfId="54" applyFont="1" applyFill="1" applyBorder="1" applyAlignment="1" applyProtection="1">
      <alignment horizontal="distributed" vertical="center" justifyLastLine="1"/>
      <protection locked="0"/>
    </xf>
    <xf numFmtId="0" fontId="21" fillId="0" borderId="0" xfId="0" applyFont="1" applyFill="1" applyBorder="1" applyAlignment="1" applyProtection="1">
      <alignment horizontal="distributed" vertical="center" justifyLastLine="1"/>
      <protection locked="0"/>
    </xf>
    <xf numFmtId="0" fontId="21" fillId="0" borderId="10" xfId="54" applyFont="1" applyFill="1" applyBorder="1" applyAlignment="1" applyProtection="1">
      <alignment vertical="center"/>
      <protection locked="0"/>
    </xf>
    <xf numFmtId="0" fontId="23" fillId="0" borderId="11" xfId="54" applyFont="1" applyFill="1" applyBorder="1" applyAlignment="1" applyProtection="1">
      <alignment horizontal="distributed" vertical="center"/>
      <protection locked="0"/>
    </xf>
    <xf numFmtId="0" fontId="24" fillId="0" borderId="18" xfId="54" applyFont="1" applyFill="1" applyBorder="1" applyAlignment="1" applyProtection="1">
      <alignment horizontal="right" vertical="center"/>
      <protection locked="0"/>
    </xf>
    <xf numFmtId="0" fontId="24" fillId="0" borderId="0" xfId="54" applyFont="1" applyFill="1" applyBorder="1" applyAlignment="1" applyProtection="1">
      <alignment vertical="center"/>
      <protection locked="0"/>
    </xf>
    <xf numFmtId="0" fontId="24" fillId="0" borderId="0" xfId="54" applyFont="1" applyFill="1" applyBorder="1" applyAlignment="1" applyProtection="1">
      <alignment horizontal="right" vertical="center"/>
      <protection locked="0"/>
    </xf>
    <xf numFmtId="0" fontId="24" fillId="0" borderId="11" xfId="54" applyFont="1" applyFill="1" applyBorder="1" applyAlignment="1" applyProtection="1">
      <alignment horizontal="right" vertical="center"/>
      <protection locked="0"/>
    </xf>
    <xf numFmtId="0" fontId="24" fillId="0" borderId="11" xfId="54" applyFont="1" applyFill="1" applyBorder="1" applyAlignment="1" applyProtection="1">
      <alignment vertical="center"/>
      <protection locked="0"/>
    </xf>
    <xf numFmtId="0" fontId="24" fillId="0" borderId="12" xfId="54" applyFont="1" applyFill="1" applyBorder="1" applyAlignment="1" applyProtection="1">
      <alignment vertical="center"/>
      <protection locked="0"/>
    </xf>
    <xf numFmtId="178" fontId="21" fillId="0" borderId="0" xfId="0" applyNumberFormat="1" applyFont="1" applyFill="1" applyBorder="1" applyAlignment="1" applyProtection="1">
      <alignment vertical="center"/>
      <protection locked="0"/>
    </xf>
    <xf numFmtId="181" fontId="21" fillId="0" borderId="0" xfId="0" applyNumberFormat="1" applyFont="1" applyFill="1" applyBorder="1" applyAlignment="1" applyProtection="1">
      <alignment vertical="center"/>
      <protection locked="0"/>
    </xf>
    <xf numFmtId="0" fontId="21" fillId="0" borderId="18" xfId="54" applyFont="1" applyFill="1" applyBorder="1" applyAlignment="1" applyProtection="1">
      <alignment vertical="center"/>
      <protection locked="0"/>
    </xf>
    <xf numFmtId="0" fontId="21" fillId="0" borderId="0" xfId="54" applyFont="1" applyFill="1" applyBorder="1" applyAlignment="1" applyProtection="1">
      <alignment horizontal="distributed" vertical="center"/>
      <protection locked="0"/>
    </xf>
    <xf numFmtId="0" fontId="23" fillId="0" borderId="19" xfId="54" applyFont="1" applyFill="1" applyBorder="1" applyAlignment="1" applyProtection="1">
      <alignment vertical="center"/>
      <protection locked="0"/>
    </xf>
    <xf numFmtId="3" fontId="23" fillId="0" borderId="18" xfId="54" applyNumberFormat="1" applyFont="1" applyFill="1" applyBorder="1" applyAlignment="1" applyProtection="1">
      <alignment vertical="center" shrinkToFit="1"/>
      <protection locked="0"/>
    </xf>
    <xf numFmtId="3" fontId="23" fillId="0" borderId="0" xfId="54" applyNumberFormat="1" applyFont="1" applyFill="1" applyBorder="1" applyAlignment="1" applyProtection="1">
      <alignment vertical="center" shrinkToFit="1"/>
      <protection locked="0"/>
    </xf>
    <xf numFmtId="3" fontId="23" fillId="0" borderId="19" xfId="54" applyNumberFormat="1" applyFont="1" applyFill="1" applyBorder="1" applyAlignment="1" applyProtection="1">
      <alignment vertical="center" shrinkToFit="1"/>
      <protection locked="0"/>
    </xf>
    <xf numFmtId="38" fontId="21" fillId="0" borderId="0" xfId="33" applyFont="1" applyFill="1" applyBorder="1" applyAlignment="1" applyProtection="1">
      <alignment vertical="center"/>
      <protection locked="0"/>
    </xf>
    <xf numFmtId="0" fontId="26" fillId="0" borderId="0" xfId="54" applyFont="1" applyFill="1" applyBorder="1" applyAlignment="1" applyProtection="1">
      <alignment horizontal="distributed" vertical="center"/>
      <protection locked="0"/>
    </xf>
    <xf numFmtId="3" fontId="23" fillId="0" borderId="18" xfId="54" applyNumberFormat="1" applyFont="1" applyFill="1" applyBorder="1" applyAlignment="1" applyProtection="1">
      <alignment horizontal="right" vertical="center" shrinkToFit="1"/>
      <protection locked="0"/>
    </xf>
    <xf numFmtId="3" fontId="23" fillId="0" borderId="0" xfId="54" applyNumberFormat="1" applyFont="1" applyFill="1" applyBorder="1" applyAlignment="1" applyProtection="1">
      <alignment horizontal="right" vertical="center" shrinkToFit="1"/>
      <protection locked="0"/>
    </xf>
    <xf numFmtId="178" fontId="21" fillId="0" borderId="0" xfId="0" applyNumberFormat="1" applyFont="1" applyFill="1" applyBorder="1" applyAlignment="1" applyProtection="1">
      <alignment horizontal="right" vertical="center"/>
      <protection locked="0"/>
    </xf>
    <xf numFmtId="38" fontId="21" fillId="0" borderId="0" xfId="33" applyFont="1" applyFill="1" applyBorder="1" applyAlignment="1" applyProtection="1">
      <alignment horizontal="right" vertical="center"/>
      <protection locked="0"/>
    </xf>
    <xf numFmtId="181" fontId="21" fillId="0" borderId="0" xfId="0" applyNumberFormat="1" applyFont="1" applyFill="1" applyBorder="1" applyAlignment="1" applyProtection="1">
      <alignment horizontal="right" vertical="center"/>
      <protection locked="0"/>
    </xf>
    <xf numFmtId="0" fontId="23" fillId="0" borderId="0" xfId="54" applyFont="1" applyFill="1" applyBorder="1" applyAlignment="1" applyProtection="1">
      <alignment horizontal="distributed" vertical="center"/>
      <protection locked="0"/>
    </xf>
    <xf numFmtId="3" fontId="23" fillId="0" borderId="19" xfId="54" applyNumberFormat="1" applyFont="1" applyFill="1" applyBorder="1" applyAlignment="1" applyProtection="1">
      <alignment horizontal="right" vertical="center" shrinkToFit="1"/>
      <protection locked="0"/>
    </xf>
    <xf numFmtId="178" fontId="24" fillId="0" borderId="0" xfId="0" applyNumberFormat="1" applyFont="1" applyFill="1" applyBorder="1" applyAlignment="1" applyProtection="1">
      <alignment vertical="center"/>
      <protection locked="0"/>
    </xf>
    <xf numFmtId="178" fontId="24" fillId="0" borderId="0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38" fontId="24" fillId="0" borderId="0" xfId="33" applyFont="1" applyFill="1" applyAlignment="1" applyProtection="1">
      <alignment vertical="center"/>
      <protection locked="0"/>
    </xf>
    <xf numFmtId="179" fontId="21" fillId="0" borderId="0" xfId="0" applyNumberFormat="1" applyFont="1" applyFill="1" applyBorder="1" applyAlignment="1" applyProtection="1">
      <alignment vertical="center"/>
      <protection locked="0"/>
    </xf>
    <xf numFmtId="180" fontId="21" fillId="0" borderId="0" xfId="0" applyNumberFormat="1" applyFont="1" applyFill="1" applyAlignment="1" applyProtection="1">
      <alignment vertical="center"/>
      <protection locked="0"/>
    </xf>
    <xf numFmtId="0" fontId="21" fillId="0" borderId="14" xfId="54" applyFont="1" applyFill="1" applyBorder="1" applyAlignment="1" applyProtection="1">
      <alignment vertical="center"/>
      <protection locked="0"/>
    </xf>
    <xf numFmtId="0" fontId="21" fillId="0" borderId="15" xfId="54" applyFont="1" applyFill="1" applyBorder="1" applyAlignment="1" applyProtection="1">
      <alignment horizontal="distributed" vertical="center"/>
      <protection locked="0"/>
    </xf>
    <xf numFmtId="3" fontId="23" fillId="0" borderId="14" xfId="54" applyNumberFormat="1" applyFont="1" applyFill="1" applyBorder="1" applyAlignment="1" applyProtection="1">
      <alignment vertical="center" shrinkToFit="1"/>
      <protection locked="0"/>
    </xf>
    <xf numFmtId="3" fontId="23" fillId="0" borderId="15" xfId="54" applyNumberFormat="1" applyFont="1" applyFill="1" applyBorder="1" applyAlignment="1" applyProtection="1">
      <alignment vertical="center" shrinkToFit="1"/>
      <protection locked="0"/>
    </xf>
    <xf numFmtId="3" fontId="23" fillId="0" borderId="16" xfId="54" applyNumberFormat="1" applyFont="1" applyFill="1" applyBorder="1" applyAlignment="1" applyProtection="1">
      <alignment vertical="center" shrinkToFit="1"/>
      <protection locked="0"/>
    </xf>
    <xf numFmtId="0" fontId="24" fillId="0" borderId="0" xfId="0" applyFont="1" applyFill="1" applyAlignment="1" applyProtection="1">
      <alignment horizontal="distributed" vertical="center"/>
      <protection locked="0"/>
    </xf>
    <xf numFmtId="0" fontId="21" fillId="0" borderId="0" xfId="54" applyFont="1" applyFill="1" applyBorder="1" applyAlignment="1" applyProtection="1">
      <alignment horizontal="left" vertical="center"/>
      <protection locked="0"/>
    </xf>
    <xf numFmtId="0" fontId="24" fillId="0" borderId="0" xfId="54" applyFont="1" applyFill="1" applyAlignment="1" applyProtection="1">
      <alignment vertical="center"/>
      <protection locked="0"/>
    </xf>
    <xf numFmtId="179" fontId="24" fillId="0" borderId="0" xfId="0" applyNumberFormat="1" applyFont="1" applyFill="1" applyBorder="1" applyAlignment="1" applyProtection="1">
      <alignment vertical="center"/>
      <protection locked="0"/>
    </xf>
    <xf numFmtId="0" fontId="24" fillId="0" borderId="0" xfId="54" applyFont="1" applyFill="1" applyAlignment="1" applyProtection="1">
      <alignment horizontal="left" vertical="center"/>
      <protection locked="0"/>
    </xf>
    <xf numFmtId="0" fontId="27" fillId="0" borderId="0" xfId="54" applyFont="1" applyFill="1" applyBorder="1" applyAlignment="1" applyProtection="1">
      <alignment vertical="center"/>
      <protection locked="0"/>
    </xf>
    <xf numFmtId="0" fontId="27" fillId="0" borderId="0" xfId="0" applyFont="1" applyFill="1" applyAlignment="1" applyProtection="1">
      <alignment vertical="center"/>
      <protection locked="0"/>
    </xf>
    <xf numFmtId="0" fontId="21" fillId="0" borderId="12" xfId="54" applyFont="1" applyFill="1" applyBorder="1" applyAlignment="1" applyProtection="1">
      <alignment vertical="center"/>
      <protection locked="0"/>
    </xf>
    <xf numFmtId="0" fontId="21" fillId="0" borderId="16" xfId="54" applyFont="1" applyFill="1" applyBorder="1" applyAlignment="1" applyProtection="1">
      <alignment vertical="center"/>
      <protection locked="0"/>
    </xf>
    <xf numFmtId="0" fontId="21" fillId="0" borderId="13" xfId="54" applyFont="1" applyFill="1" applyBorder="1" applyAlignment="1" applyProtection="1">
      <alignment horizontal="distributed" vertical="center" justifyLastLine="1"/>
      <protection locked="0"/>
    </xf>
    <xf numFmtId="0" fontId="24" fillId="0" borderId="19" xfId="54" applyFont="1" applyFill="1" applyBorder="1" applyAlignment="1" applyProtection="1">
      <alignment vertical="center"/>
      <protection locked="0"/>
    </xf>
    <xf numFmtId="0" fontId="21" fillId="0" borderId="19" xfId="54" applyFont="1" applyFill="1" applyBorder="1" applyAlignment="1" applyProtection="1">
      <alignment vertical="center"/>
      <protection locked="0"/>
    </xf>
    <xf numFmtId="0" fontId="21" fillId="0" borderId="11" xfId="54" applyFont="1" applyFill="1" applyBorder="1" applyAlignment="1" applyProtection="1">
      <alignment vertical="center"/>
      <protection locked="0"/>
    </xf>
    <xf numFmtId="0" fontId="24" fillId="0" borderId="0" xfId="0" applyFont="1" applyFill="1" applyAlignment="1" applyProtection="1">
      <alignment vertical="center"/>
      <protection locked="0"/>
    </xf>
    <xf numFmtId="0" fontId="20" fillId="0" borderId="0" xfId="53" applyFont="1" applyFill="1" applyAlignment="1" applyProtection="1">
      <alignment vertical="center"/>
      <protection locked="0"/>
    </xf>
    <xf numFmtId="0" fontId="21" fillId="0" borderId="0" xfId="53" applyFont="1" applyFill="1" applyAlignment="1" applyProtection="1">
      <alignment vertical="center"/>
      <protection locked="0"/>
    </xf>
    <xf numFmtId="0" fontId="22" fillId="0" borderId="0" xfId="53" applyFont="1" applyFill="1" applyAlignment="1" applyProtection="1">
      <alignment vertical="center"/>
      <protection locked="0"/>
    </xf>
    <xf numFmtId="0" fontId="23" fillId="0" borderId="0" xfId="53" applyFont="1" applyFill="1" applyAlignment="1" applyProtection="1">
      <alignment vertical="center"/>
      <protection locked="0"/>
    </xf>
    <xf numFmtId="3" fontId="23" fillId="0" borderId="0" xfId="53" applyNumberFormat="1" applyFont="1" applyFill="1" applyAlignment="1" applyProtection="1">
      <alignment vertical="center"/>
      <protection locked="0"/>
    </xf>
    <xf numFmtId="0" fontId="23" fillId="0" borderId="0" xfId="53" applyFont="1" applyFill="1" applyAlignment="1" applyProtection="1">
      <alignment horizontal="left" vertical="center"/>
      <protection locked="0"/>
    </xf>
    <xf numFmtId="177" fontId="23" fillId="0" borderId="0" xfId="53" applyNumberFormat="1" applyFont="1" applyFill="1" applyAlignment="1" applyProtection="1">
      <alignment horizontal="right" vertical="center"/>
      <protection locked="0"/>
    </xf>
    <xf numFmtId="0" fontId="24" fillId="0" borderId="0" xfId="53" applyFont="1" applyFill="1" applyAlignment="1" applyProtection="1">
      <alignment horizontal="left" vertical="center"/>
      <protection locked="0"/>
    </xf>
    <xf numFmtId="3" fontId="21" fillId="0" borderId="0" xfId="52" applyNumberFormat="1" applyFont="1" applyFill="1" applyBorder="1" applyProtection="1"/>
    <xf numFmtId="176" fontId="21" fillId="0" borderId="0" xfId="52" applyNumberFormat="1" applyFont="1" applyFill="1" applyBorder="1" applyProtection="1"/>
    <xf numFmtId="3" fontId="21" fillId="0" borderId="19" xfId="52" applyNumberFormat="1" applyFont="1" applyFill="1" applyBorder="1" applyProtection="1"/>
    <xf numFmtId="176" fontId="21" fillId="0" borderId="0" xfId="52" applyNumberFormat="1" applyFont="1" applyFill="1" applyBorder="1" applyAlignment="1" applyProtection="1">
      <alignment horizontal="right"/>
    </xf>
    <xf numFmtId="3" fontId="21" fillId="0" borderId="0" xfId="52" applyNumberFormat="1" applyFont="1" applyFill="1" applyBorder="1" applyAlignment="1" applyProtection="1">
      <alignment horizontal="right"/>
    </xf>
    <xf numFmtId="3" fontId="21" fillId="0" borderId="19" xfId="52" applyNumberFormat="1" applyFont="1" applyFill="1" applyBorder="1" applyAlignment="1" applyProtection="1">
      <alignment horizontal="right"/>
    </xf>
    <xf numFmtId="3" fontId="21" fillId="0" borderId="15" xfId="52" applyNumberFormat="1" applyFont="1" applyFill="1" applyBorder="1" applyProtection="1"/>
    <xf numFmtId="176" fontId="21" fillId="0" borderId="15" xfId="52" applyNumberFormat="1" applyFont="1" applyFill="1" applyBorder="1" applyProtection="1"/>
    <xf numFmtId="3" fontId="21" fillId="0" borderId="16" xfId="52" applyNumberFormat="1" applyFont="1" applyFill="1" applyBorder="1" applyProtection="1"/>
    <xf numFmtId="3" fontId="23" fillId="0" borderId="18" xfId="54" applyNumberFormat="1" applyFont="1" applyFill="1" applyBorder="1" applyAlignment="1" applyProtection="1">
      <alignment vertical="center" shrinkToFit="1"/>
    </xf>
    <xf numFmtId="3" fontId="23" fillId="0" borderId="0" xfId="54" applyNumberFormat="1" applyFont="1" applyFill="1" applyBorder="1" applyAlignment="1" applyProtection="1">
      <alignment vertical="center" shrinkToFit="1"/>
    </xf>
    <xf numFmtId="3" fontId="23" fillId="0" borderId="18" xfId="54" applyNumberFormat="1" applyFont="1" applyFill="1" applyBorder="1" applyAlignment="1" applyProtection="1">
      <alignment horizontal="right" vertical="center" shrinkToFit="1"/>
    </xf>
    <xf numFmtId="3" fontId="23" fillId="0" borderId="0" xfId="54" applyNumberFormat="1" applyFont="1" applyFill="1" applyBorder="1" applyAlignment="1" applyProtection="1">
      <alignment horizontal="right" vertical="center" shrinkToFit="1"/>
    </xf>
    <xf numFmtId="3" fontId="23" fillId="0" borderId="14" xfId="54" applyNumberFormat="1" applyFont="1" applyFill="1" applyBorder="1" applyAlignment="1" applyProtection="1">
      <alignment vertical="center" shrinkToFit="1"/>
    </xf>
    <xf numFmtId="3" fontId="23" fillId="0" borderId="15" xfId="54" applyNumberFormat="1" applyFont="1" applyFill="1" applyBorder="1" applyAlignment="1" applyProtection="1">
      <alignment vertical="center" shrinkToFit="1"/>
    </xf>
    <xf numFmtId="3" fontId="21" fillId="0" borderId="18" xfId="52" applyNumberFormat="1" applyFont="1" applyFill="1" applyBorder="1" applyAlignment="1" applyProtection="1">
      <alignment horizontal="right"/>
      <protection locked="0"/>
    </xf>
    <xf numFmtId="176" fontId="21" fillId="0" borderId="0" xfId="52" applyNumberFormat="1" applyFont="1" applyFill="1" applyBorder="1" applyAlignment="1" applyProtection="1">
      <alignment horizontal="right"/>
      <protection locked="0"/>
    </xf>
    <xf numFmtId="3" fontId="21" fillId="0" borderId="14" xfId="52" applyNumberFormat="1" applyFont="1" applyFill="1" applyBorder="1" applyProtection="1">
      <protection locked="0"/>
    </xf>
    <xf numFmtId="176" fontId="21" fillId="0" borderId="15" xfId="52" applyNumberFormat="1" applyFont="1" applyFill="1" applyBorder="1" applyProtection="1">
      <protection locked="0"/>
    </xf>
    <xf numFmtId="3" fontId="21" fillId="0" borderId="15" xfId="52" applyNumberFormat="1" applyFont="1" applyFill="1" applyBorder="1" applyProtection="1">
      <protection locked="0"/>
    </xf>
    <xf numFmtId="3" fontId="21" fillId="0" borderId="0" xfId="52" applyNumberFormat="1" applyFont="1" applyFill="1" applyProtection="1">
      <protection locked="0"/>
    </xf>
    <xf numFmtId="0" fontId="30" fillId="0" borderId="0" xfId="53" applyFont="1" applyFill="1" applyAlignment="1" applyProtection="1">
      <alignment vertical="center"/>
      <protection locked="0"/>
    </xf>
    <xf numFmtId="38" fontId="23" fillId="0" borderId="17" xfId="33" applyFont="1" applyFill="1" applyBorder="1" applyAlignment="1" applyProtection="1">
      <alignment horizontal="center" vertical="center" wrapText="1"/>
      <protection locked="0"/>
    </xf>
    <xf numFmtId="38" fontId="21" fillId="0" borderId="17" xfId="33" applyFont="1" applyFill="1" applyBorder="1" applyAlignment="1" applyProtection="1">
      <alignment horizontal="center" vertical="center" wrapText="1"/>
      <protection locked="0"/>
    </xf>
    <xf numFmtId="38" fontId="21" fillId="0" borderId="21" xfId="33" applyFont="1" applyFill="1" applyBorder="1" applyAlignment="1" applyProtection="1">
      <alignment horizontal="center" vertical="center" wrapText="1"/>
      <protection locked="0"/>
    </xf>
    <xf numFmtId="0" fontId="21" fillId="0" borderId="0" xfId="52" applyFont="1" applyBorder="1" applyAlignment="1" applyProtection="1">
      <alignment horizontal="distributed" vertical="center"/>
      <protection locked="0"/>
    </xf>
    <xf numFmtId="38" fontId="21" fillId="0" borderId="17" xfId="33" applyFont="1" applyBorder="1" applyAlignment="1" applyProtection="1">
      <alignment horizontal="center" vertical="center" wrapText="1"/>
      <protection locked="0"/>
    </xf>
    <xf numFmtId="0" fontId="28" fillId="0" borderId="10" xfId="52" applyFont="1" applyBorder="1" applyAlignment="1" applyProtection="1">
      <alignment horizontal="distributed" vertical="center" justifyLastLine="1"/>
      <protection locked="0"/>
    </xf>
    <xf numFmtId="0" fontId="28" fillId="0" borderId="11" xfId="52" applyFont="1" applyBorder="1" applyAlignment="1" applyProtection="1">
      <alignment horizontal="distributed" vertical="center" justifyLastLine="1"/>
      <protection locked="0"/>
    </xf>
    <xf numFmtId="0" fontId="28" fillId="0" borderId="12" xfId="52" applyFont="1" applyBorder="1" applyAlignment="1" applyProtection="1">
      <alignment horizontal="distributed" vertical="center" justifyLastLine="1"/>
      <protection locked="0"/>
    </xf>
    <xf numFmtId="0" fontId="23" fillId="0" borderId="21" xfId="52" applyFont="1" applyBorder="1" applyAlignment="1" applyProtection="1">
      <alignment horizontal="distributed" vertical="center" justifyLastLine="1"/>
      <protection locked="0"/>
    </xf>
    <xf numFmtId="0" fontId="23" fillId="0" borderId="22" xfId="52" applyFont="1" applyBorder="1" applyAlignment="1" applyProtection="1">
      <alignment horizontal="distributed" vertical="center" justifyLastLine="1"/>
      <protection locked="0"/>
    </xf>
    <xf numFmtId="0" fontId="23" fillId="0" borderId="23" xfId="52" applyFont="1" applyBorder="1" applyAlignment="1" applyProtection="1">
      <alignment horizontal="distributed" vertical="center" justifyLastLine="1"/>
      <protection locked="0"/>
    </xf>
    <xf numFmtId="38" fontId="23" fillId="0" borderId="13" xfId="33" applyFont="1" applyFill="1" applyBorder="1" applyAlignment="1" applyProtection="1">
      <alignment horizontal="center" vertical="center" wrapText="1"/>
      <protection locked="0"/>
    </xf>
    <xf numFmtId="38" fontId="21" fillId="0" borderId="13" xfId="33" applyFont="1" applyFill="1" applyBorder="1" applyAlignment="1" applyProtection="1">
      <alignment horizontal="center" vertical="center" wrapText="1"/>
      <protection locked="0"/>
    </xf>
    <xf numFmtId="0" fontId="26" fillId="0" borderId="0" xfId="52" applyFont="1" applyBorder="1" applyAlignment="1" applyProtection="1">
      <alignment horizontal="distributed" vertical="center"/>
      <protection locked="0"/>
    </xf>
    <xf numFmtId="0" fontId="28" fillId="0" borderId="18" xfId="52" applyFont="1" applyBorder="1" applyAlignment="1" applyProtection="1">
      <alignment horizontal="distributed" vertical="center" justifyLastLine="1"/>
      <protection locked="0"/>
    </xf>
    <xf numFmtId="0" fontId="28" fillId="0" borderId="0" xfId="52" applyFont="1" applyBorder="1" applyAlignment="1" applyProtection="1">
      <alignment horizontal="distributed" vertical="center" justifyLastLine="1"/>
      <protection locked="0"/>
    </xf>
    <xf numFmtId="0" fontId="21" fillId="0" borderId="19" xfId="52" applyFont="1" applyBorder="1" applyAlignment="1" applyProtection="1">
      <alignment horizontal="distributed" vertical="center"/>
      <protection locked="0"/>
    </xf>
    <xf numFmtId="0" fontId="23" fillId="0" borderId="0" xfId="52" applyFont="1" applyBorder="1" applyAlignment="1" applyProtection="1">
      <alignment horizontal="distributed" vertical="center" justifyLastLine="1"/>
      <protection locked="0"/>
    </xf>
    <xf numFmtId="0" fontId="23" fillId="0" borderId="15" xfId="52" applyFont="1" applyBorder="1" applyAlignment="1" applyProtection="1">
      <alignment horizontal="distributed" vertical="center" justifyLastLine="1"/>
      <protection locked="0"/>
    </xf>
    <xf numFmtId="38" fontId="21" fillId="0" borderId="0" xfId="33" applyFont="1" applyBorder="1" applyAlignment="1" applyProtection="1">
      <alignment vertical="distributed" wrapText="1"/>
      <protection locked="0"/>
    </xf>
    <xf numFmtId="177" fontId="21" fillId="0" borderId="0" xfId="53" applyNumberFormat="1" applyFont="1" applyFill="1" applyAlignment="1" applyProtection="1">
      <alignment horizontal="right" vertical="center"/>
      <protection locked="0"/>
    </xf>
    <xf numFmtId="177" fontId="23" fillId="0" borderId="0" xfId="53" applyNumberFormat="1" applyFont="1" applyFill="1" applyAlignment="1" applyProtection="1">
      <alignment horizontal="right" vertical="center"/>
      <protection locked="0"/>
    </xf>
    <xf numFmtId="0" fontId="21" fillId="0" borderId="0" xfId="0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Border="1" applyAlignment="1" applyProtection="1">
      <alignment horizontal="distributed" vertical="center"/>
      <protection locked="0"/>
    </xf>
    <xf numFmtId="0" fontId="21" fillId="0" borderId="20" xfId="54" applyFont="1" applyFill="1" applyBorder="1" applyAlignment="1" applyProtection="1">
      <alignment horizontal="distributed" vertical="center" justifyLastLine="1"/>
      <protection locked="0"/>
    </xf>
    <xf numFmtId="0" fontId="21" fillId="0" borderId="24" xfId="54" applyFont="1" applyFill="1" applyBorder="1" applyAlignment="1" applyProtection="1">
      <alignment horizontal="distributed" vertical="center" justifyLastLine="1"/>
      <protection locked="0"/>
    </xf>
    <xf numFmtId="0" fontId="21" fillId="0" borderId="13" xfId="54" applyFont="1" applyFill="1" applyBorder="1" applyAlignment="1" applyProtection="1">
      <alignment horizontal="distributed" vertical="center" justifyLastLine="1"/>
      <protection locked="0"/>
    </xf>
    <xf numFmtId="0" fontId="21" fillId="0" borderId="15" xfId="0" applyFont="1" applyFill="1" applyBorder="1" applyAlignment="1" applyProtection="1">
      <alignment horizontal="right"/>
      <protection locked="0"/>
    </xf>
    <xf numFmtId="0" fontId="0" fillId="0" borderId="15" xfId="0" applyBorder="1" applyAlignment="1" applyProtection="1">
      <alignment horizontal="right"/>
      <protection locked="0"/>
    </xf>
    <xf numFmtId="0" fontId="1" fillId="0" borderId="15" xfId="0" applyFont="1" applyFill="1" applyBorder="1" applyAlignment="1" applyProtection="1">
      <alignment horizontal="right"/>
      <protection locked="0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2 2" xfId="35"/>
    <cellStyle name="桁区切り 3" xfId="36"/>
    <cellStyle name="桁区切り 4" xfId="37"/>
    <cellStyle name="桁区切り 5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 2 2" xfId="48"/>
    <cellStyle name="標準 3" xfId="49"/>
    <cellStyle name="標準 4" xfId="50"/>
    <cellStyle name="標準 5" xfId="51"/>
    <cellStyle name="標準_0118-0119予算（一般会計）" xfId="52"/>
    <cellStyle name="標準_0120予算（その他）" xfId="53"/>
    <cellStyle name="標準_0121-0123決算" xfId="54"/>
    <cellStyle name="良い" xfId="5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43134</xdr:colOff>
      <xdr:row>0</xdr:row>
      <xdr:rowOff>11206</xdr:rowOff>
    </xdr:from>
    <xdr:to>
      <xdr:col>2</xdr:col>
      <xdr:colOff>85622</xdr:colOff>
      <xdr:row>1</xdr:row>
      <xdr:rowOff>69477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3609" y="11206"/>
          <a:ext cx="685800" cy="30480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abSelected="1" view="pageBreakPreview" zoomScale="85" zoomScaleNormal="100" zoomScaleSheetLayoutView="85" workbookViewId="0"/>
  </sheetViews>
  <sheetFormatPr defaultRowHeight="15.75" x14ac:dyDescent="0.25"/>
  <cols>
    <col min="1" max="1" width="2.625" style="2" customWidth="1"/>
    <col min="2" max="2" width="5.625" style="2" customWidth="1"/>
    <col min="3" max="3" width="2.625" style="2" customWidth="1"/>
    <col min="4" max="4" width="11.25" style="2" customWidth="1"/>
    <col min="5" max="5" width="2.625" style="2" customWidth="1"/>
    <col min="6" max="6" width="12.875" style="2" customWidth="1"/>
    <col min="7" max="7" width="7.375" style="2" customWidth="1"/>
    <col min="8" max="8" width="12.5" style="2" customWidth="1"/>
    <col min="9" max="9" width="14.5" style="2" customWidth="1"/>
    <col min="10" max="10" width="12.875" style="2" customWidth="1"/>
    <col min="11" max="11" width="7.375" style="2" customWidth="1"/>
    <col min="12" max="12" width="12.5" style="2" customWidth="1"/>
    <col min="13" max="13" width="14.5" style="2" customWidth="1"/>
    <col min="14" max="14" width="13.75" style="2" customWidth="1"/>
    <col min="15" max="15" width="7.375" style="2" customWidth="1"/>
    <col min="16" max="16" width="12.5" style="2" customWidth="1"/>
    <col min="17" max="17" width="14.5" style="2" customWidth="1"/>
    <col min="18" max="21" width="13.125" style="3" customWidth="1"/>
    <col min="22" max="22" width="15.25" style="3" customWidth="1"/>
    <col min="23" max="23" width="9" style="4"/>
    <col min="24" max="16384" width="9" style="2"/>
  </cols>
  <sheetData>
    <row r="1" spans="1:24" ht="19.5" x14ac:dyDescent="0.3">
      <c r="A1" s="1"/>
    </row>
    <row r="2" spans="1:24" ht="7.5" customHeight="1" x14ac:dyDescent="0.25"/>
    <row r="3" spans="1:24" ht="16.5" x14ac:dyDescent="0.25">
      <c r="A3" s="5" t="s">
        <v>49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6"/>
      <c r="S3" s="6"/>
      <c r="T3" s="6"/>
      <c r="U3" s="6"/>
      <c r="V3" s="6"/>
    </row>
    <row r="4" spans="1:24" ht="18.75" customHeight="1" x14ac:dyDescent="0.25">
      <c r="A4" s="135" t="s">
        <v>1</v>
      </c>
      <c r="B4" s="135"/>
      <c r="C4" s="135"/>
      <c r="D4" s="135"/>
      <c r="E4" s="135"/>
      <c r="F4" s="127" t="s">
        <v>102</v>
      </c>
      <c r="G4" s="127"/>
      <c r="H4" s="127"/>
      <c r="I4" s="127"/>
      <c r="J4" s="127" t="s">
        <v>94</v>
      </c>
      <c r="K4" s="127"/>
      <c r="L4" s="127"/>
      <c r="M4" s="127"/>
      <c r="N4" s="127" t="s">
        <v>83</v>
      </c>
      <c r="O4" s="127"/>
      <c r="P4" s="127"/>
      <c r="Q4" s="127"/>
      <c r="R4" s="138" t="s">
        <v>85</v>
      </c>
      <c r="S4" s="127"/>
      <c r="T4" s="127"/>
      <c r="U4" s="127"/>
      <c r="V4" s="7" t="s">
        <v>79</v>
      </c>
    </row>
    <row r="5" spans="1:24" ht="13.5" customHeight="1" x14ac:dyDescent="0.25">
      <c r="A5" s="136"/>
      <c r="B5" s="136"/>
      <c r="C5" s="136"/>
      <c r="D5" s="136"/>
      <c r="E5" s="136"/>
      <c r="F5" s="128" t="s">
        <v>50</v>
      </c>
      <c r="G5" s="128" t="s">
        <v>51</v>
      </c>
      <c r="H5" s="128" t="s">
        <v>52</v>
      </c>
      <c r="I5" s="128" t="s">
        <v>53</v>
      </c>
      <c r="J5" s="128" t="s">
        <v>50</v>
      </c>
      <c r="K5" s="128" t="s">
        <v>51</v>
      </c>
      <c r="L5" s="128" t="s">
        <v>52</v>
      </c>
      <c r="M5" s="128" t="s">
        <v>53</v>
      </c>
      <c r="N5" s="128" t="s">
        <v>50</v>
      </c>
      <c r="O5" s="128" t="s">
        <v>51</v>
      </c>
      <c r="P5" s="128" t="s">
        <v>52</v>
      </c>
      <c r="Q5" s="128" t="s">
        <v>53</v>
      </c>
      <c r="R5" s="139" t="s">
        <v>50</v>
      </c>
      <c r="S5" s="128" t="s">
        <v>51</v>
      </c>
      <c r="T5" s="128" t="s">
        <v>52</v>
      </c>
      <c r="U5" s="128" t="s">
        <v>53</v>
      </c>
      <c r="V5" s="131" t="s">
        <v>50</v>
      </c>
    </row>
    <row r="6" spans="1:24" ht="18.75" customHeight="1" x14ac:dyDescent="0.25">
      <c r="A6" s="137"/>
      <c r="B6" s="137"/>
      <c r="C6" s="137"/>
      <c r="D6" s="137"/>
      <c r="E6" s="137"/>
      <c r="F6" s="128"/>
      <c r="G6" s="128"/>
      <c r="H6" s="128"/>
      <c r="I6" s="128"/>
      <c r="J6" s="129"/>
      <c r="K6" s="128"/>
      <c r="L6" s="128"/>
      <c r="M6" s="128"/>
      <c r="N6" s="129"/>
      <c r="O6" s="129"/>
      <c r="P6" s="129"/>
      <c r="Q6" s="129"/>
      <c r="R6" s="139"/>
      <c r="S6" s="128"/>
      <c r="T6" s="128"/>
      <c r="U6" s="128"/>
      <c r="V6" s="131"/>
    </row>
    <row r="7" spans="1:24" ht="19.5" customHeight="1" x14ac:dyDescent="0.25">
      <c r="A7" s="132" t="s">
        <v>5</v>
      </c>
      <c r="B7" s="133"/>
      <c r="C7" s="133"/>
      <c r="D7" s="133"/>
      <c r="E7" s="134"/>
      <c r="F7" s="8" t="s">
        <v>4</v>
      </c>
      <c r="G7" s="9" t="s">
        <v>54</v>
      </c>
      <c r="H7" s="9" t="s">
        <v>54</v>
      </c>
      <c r="I7" s="9" t="s">
        <v>4</v>
      </c>
      <c r="J7" s="10" t="s">
        <v>4</v>
      </c>
      <c r="K7" s="9" t="s">
        <v>54</v>
      </c>
      <c r="L7" s="9" t="s">
        <v>54</v>
      </c>
      <c r="M7" s="9" t="s">
        <v>4</v>
      </c>
      <c r="N7" s="10" t="s">
        <v>4</v>
      </c>
      <c r="O7" s="10" t="s">
        <v>54</v>
      </c>
      <c r="P7" s="10" t="s">
        <v>54</v>
      </c>
      <c r="Q7" s="10" t="s">
        <v>4</v>
      </c>
      <c r="R7" s="9" t="s">
        <v>4</v>
      </c>
      <c r="S7" s="9" t="s">
        <v>54</v>
      </c>
      <c r="T7" s="9" t="s">
        <v>54</v>
      </c>
      <c r="U7" s="9" t="s">
        <v>4</v>
      </c>
      <c r="V7" s="11" t="s">
        <v>4</v>
      </c>
    </row>
    <row r="8" spans="1:24" ht="17.25" customHeight="1" x14ac:dyDescent="0.25">
      <c r="A8" s="12"/>
      <c r="B8" s="130" t="s">
        <v>6</v>
      </c>
      <c r="C8" s="130"/>
      <c r="D8" s="130"/>
      <c r="E8" s="13"/>
      <c r="F8" s="19">
        <v>23689958</v>
      </c>
      <c r="G8" s="15">
        <f>F8/J8*100</f>
        <v>107.84392748159036</v>
      </c>
      <c r="H8" s="15">
        <f>IF(ISERROR(F8/$F$31*100),"",(F8/$F$31*100))</f>
        <v>32.811576177285318</v>
      </c>
      <c r="I8" s="14">
        <f>F8/$L$49</f>
        <v>128.62045226267068</v>
      </c>
      <c r="J8" s="105">
        <v>21966891</v>
      </c>
      <c r="K8" s="106">
        <f t="shared" ref="K8:K15" si="0">J8/N8*100</f>
        <v>92.010174908997769</v>
      </c>
      <c r="L8" s="106">
        <f>IF(ISERROR(J8/$J$31*100),"",(J8/$J$31*100))</f>
        <v>30.132909465020575</v>
      </c>
      <c r="M8" s="105">
        <f t="shared" ref="M8:M15" si="1">J8/$N$49</f>
        <v>118.86009642178851</v>
      </c>
      <c r="N8" s="105">
        <v>23874415</v>
      </c>
      <c r="O8" s="106">
        <f>N8/R8*100</f>
        <v>101.079898473074</v>
      </c>
      <c r="P8" s="106">
        <f>IF(ISERROR(N8/$N$31*100),"",(N8/$N$31*100))</f>
        <v>32.839635488308119</v>
      </c>
      <c r="Q8" s="105">
        <f t="shared" ref="Q8:Q15" si="2">N8/$P$49</f>
        <v>128.5021529684052</v>
      </c>
      <c r="R8" s="105">
        <v>23619350</v>
      </c>
      <c r="S8" s="106">
        <f t="shared" ref="S8:S31" si="3">R8/V8*100</f>
        <v>101.7327476087947</v>
      </c>
      <c r="T8" s="106">
        <f>IF(ISERROR(R8/$R$31*100),"",(R8/$R$31*100))</f>
        <v>36.676009316770184</v>
      </c>
      <c r="U8" s="105">
        <f>R8/$R$49</f>
        <v>127.0608962289526</v>
      </c>
      <c r="V8" s="107">
        <v>23217057</v>
      </c>
      <c r="X8" s="16"/>
    </row>
    <row r="9" spans="1:24" ht="17.25" customHeight="1" x14ac:dyDescent="0.25">
      <c r="A9" s="12"/>
      <c r="B9" s="130" t="s">
        <v>7</v>
      </c>
      <c r="C9" s="130"/>
      <c r="D9" s="130"/>
      <c r="E9" s="13"/>
      <c r="F9" s="19">
        <v>337382</v>
      </c>
      <c r="G9" s="15">
        <f t="shared" ref="G9:G15" si="4">F9/J9*100</f>
        <v>105.05466310030546</v>
      </c>
      <c r="H9" s="15">
        <f t="shared" ref="H9:H31" si="5">IF(ISERROR(F9/$F$31*100),"",(F9/$F$31*100))</f>
        <v>0.46728808864265925</v>
      </c>
      <c r="I9" s="14">
        <f t="shared" ref="I9:I31" si="6">F9/$L$49</f>
        <v>1.8317561147759047</v>
      </c>
      <c r="J9" s="105">
        <v>321149</v>
      </c>
      <c r="K9" s="106">
        <f t="shared" si="0"/>
        <v>96.980211324811492</v>
      </c>
      <c r="L9" s="106">
        <f t="shared" ref="L9:L30" si="7">IF(ISERROR(J9/$J$31*100),"",(J9/$J$31*100))</f>
        <v>0.44053360768175587</v>
      </c>
      <c r="M9" s="105">
        <f t="shared" si="1"/>
        <v>1.7376970234777858</v>
      </c>
      <c r="N9" s="105">
        <v>331149</v>
      </c>
      <c r="O9" s="106">
        <f t="shared" ref="O9:O31" si="8">N9/R9*100</f>
        <v>103.48406249999999</v>
      </c>
      <c r="P9" s="106">
        <f t="shared" ref="P9:P30" si="9">IF(ISERROR(N9/$N$31*100),"",(N9/$N$31*100))</f>
        <v>0.4555006877579092</v>
      </c>
      <c r="Q9" s="105">
        <f t="shared" si="2"/>
        <v>1.7823833360245438</v>
      </c>
      <c r="R9" s="105">
        <v>320000</v>
      </c>
      <c r="S9" s="106">
        <f t="shared" si="3"/>
        <v>100</v>
      </c>
      <c r="T9" s="106">
        <f t="shared" ref="T9:T31" si="10">IF(ISERROR(R9/$R$31*100),"",(R9/$R$31*100))</f>
        <v>0.49689440993788819</v>
      </c>
      <c r="U9" s="105">
        <f>R9/$R$49</f>
        <v>1.7214481682715586</v>
      </c>
      <c r="V9" s="107">
        <v>320000</v>
      </c>
      <c r="X9" s="16"/>
    </row>
    <row r="10" spans="1:24" ht="17.25" customHeight="1" x14ac:dyDescent="0.25">
      <c r="A10" s="12"/>
      <c r="B10" s="130" t="s">
        <v>8</v>
      </c>
      <c r="C10" s="130"/>
      <c r="D10" s="130"/>
      <c r="E10" s="13"/>
      <c r="F10" s="19">
        <v>25000</v>
      </c>
      <c r="G10" s="15">
        <f t="shared" si="4"/>
        <v>83.333333333333343</v>
      </c>
      <c r="H10" s="15">
        <f t="shared" si="5"/>
        <v>3.4626038781163437E-2</v>
      </c>
      <c r="I10" s="14">
        <f t="shared" si="6"/>
        <v>0.13573309444308712</v>
      </c>
      <c r="J10" s="105">
        <v>30000</v>
      </c>
      <c r="K10" s="106">
        <f t="shared" si="0"/>
        <v>60</v>
      </c>
      <c r="L10" s="106">
        <f t="shared" si="7"/>
        <v>4.1152263374485597E-2</v>
      </c>
      <c r="M10" s="105">
        <f t="shared" si="1"/>
        <v>0.1623262432837517</v>
      </c>
      <c r="N10" s="105">
        <v>50000</v>
      </c>
      <c r="O10" s="106">
        <f t="shared" si="8"/>
        <v>62.5</v>
      </c>
      <c r="P10" s="106">
        <f t="shared" si="9"/>
        <v>6.8775790921595595E-2</v>
      </c>
      <c r="Q10" s="105">
        <f t="shared" si="2"/>
        <v>0.26912105064858172</v>
      </c>
      <c r="R10" s="105">
        <v>80000</v>
      </c>
      <c r="S10" s="106">
        <f t="shared" si="3"/>
        <v>160</v>
      </c>
      <c r="T10" s="106">
        <f>IF(ISERROR(R10/$R$31*100),"",(R10/$R$31*100))</f>
        <v>0.12422360248447205</v>
      </c>
      <c r="U10" s="105">
        <f>R10/$R$49</f>
        <v>0.43036204206788964</v>
      </c>
      <c r="V10" s="107">
        <v>50000</v>
      </c>
      <c r="X10" s="16"/>
    </row>
    <row r="11" spans="1:24" ht="17.25" customHeight="1" x14ac:dyDescent="0.25">
      <c r="A11" s="12"/>
      <c r="B11" s="130" t="s">
        <v>55</v>
      </c>
      <c r="C11" s="130"/>
      <c r="D11" s="130"/>
      <c r="E11" s="13"/>
      <c r="F11" s="19">
        <v>200000</v>
      </c>
      <c r="G11" s="15">
        <f t="shared" si="4"/>
        <v>133.33333333333331</v>
      </c>
      <c r="H11" s="15">
        <f t="shared" si="5"/>
        <v>0.2770083102493075</v>
      </c>
      <c r="I11" s="14">
        <f t="shared" si="6"/>
        <v>1.085864755544697</v>
      </c>
      <c r="J11" s="105">
        <v>150000</v>
      </c>
      <c r="K11" s="106">
        <f t="shared" si="0"/>
        <v>93.75</v>
      </c>
      <c r="L11" s="106">
        <f t="shared" si="7"/>
        <v>0.20576131687242799</v>
      </c>
      <c r="M11" s="105">
        <f t="shared" si="1"/>
        <v>0.81163121641875846</v>
      </c>
      <c r="N11" s="105">
        <v>160000</v>
      </c>
      <c r="O11" s="106">
        <f t="shared" si="8"/>
        <v>88.888888888888886</v>
      </c>
      <c r="P11" s="106">
        <f t="shared" si="9"/>
        <v>0.2200825309491059</v>
      </c>
      <c r="Q11" s="105">
        <f t="shared" si="2"/>
        <v>0.86118736207546154</v>
      </c>
      <c r="R11" s="105">
        <v>180000</v>
      </c>
      <c r="S11" s="106">
        <f t="shared" si="3"/>
        <v>120</v>
      </c>
      <c r="T11" s="106">
        <f t="shared" si="10"/>
        <v>0.27950310559006214</v>
      </c>
      <c r="U11" s="105">
        <f>R11/$R$49</f>
        <v>0.9683145946527516</v>
      </c>
      <c r="V11" s="107">
        <v>150000</v>
      </c>
      <c r="X11" s="16"/>
    </row>
    <row r="12" spans="1:24" ht="17.25" customHeight="1" x14ac:dyDescent="0.25">
      <c r="A12" s="12"/>
      <c r="B12" s="140" t="s">
        <v>10</v>
      </c>
      <c r="C12" s="140"/>
      <c r="D12" s="140"/>
      <c r="E12" s="13"/>
      <c r="F12" s="19">
        <v>190000</v>
      </c>
      <c r="G12" s="15">
        <f t="shared" si="4"/>
        <v>211.11111111111111</v>
      </c>
      <c r="H12" s="15">
        <f t="shared" si="5"/>
        <v>0.26315789473684209</v>
      </c>
      <c r="I12" s="14">
        <f t="shared" si="6"/>
        <v>1.031571517767462</v>
      </c>
      <c r="J12" s="105">
        <v>90000</v>
      </c>
      <c r="K12" s="106">
        <f t="shared" si="0"/>
        <v>100</v>
      </c>
      <c r="L12" s="106">
        <f t="shared" si="7"/>
        <v>0.12345679012345678</v>
      </c>
      <c r="M12" s="105">
        <f t="shared" si="1"/>
        <v>0.48697872985125507</v>
      </c>
      <c r="N12" s="105">
        <v>90000</v>
      </c>
      <c r="O12" s="106">
        <f t="shared" si="8"/>
        <v>56.25</v>
      </c>
      <c r="P12" s="106">
        <f t="shared" si="9"/>
        <v>0.12379642365887208</v>
      </c>
      <c r="Q12" s="105">
        <f t="shared" si="2"/>
        <v>0.4844178911674471</v>
      </c>
      <c r="R12" s="105">
        <v>160000</v>
      </c>
      <c r="S12" s="106">
        <f t="shared" si="3"/>
        <v>100</v>
      </c>
      <c r="T12" s="106">
        <f t="shared" si="10"/>
        <v>0.2484472049689441</v>
      </c>
      <c r="U12" s="105">
        <f>R12/$R$49</f>
        <v>0.86072408413577928</v>
      </c>
      <c r="V12" s="107">
        <v>160000</v>
      </c>
      <c r="X12" s="16"/>
    </row>
    <row r="13" spans="1:24" ht="17.25" customHeight="1" x14ac:dyDescent="0.25">
      <c r="A13" s="12"/>
      <c r="B13" s="130" t="s">
        <v>86</v>
      </c>
      <c r="C13" s="130"/>
      <c r="D13" s="130"/>
      <c r="E13" s="13"/>
      <c r="F13" s="19">
        <v>250000</v>
      </c>
      <c r="G13" s="15">
        <f t="shared" si="4"/>
        <v>138.88888888888889</v>
      </c>
      <c r="H13" s="15">
        <f t="shared" si="5"/>
        <v>0.34626038781163432</v>
      </c>
      <c r="I13" s="14">
        <f t="shared" si="6"/>
        <v>1.3573309444308712</v>
      </c>
      <c r="J13" s="105">
        <v>180000</v>
      </c>
      <c r="K13" s="106">
        <f t="shared" si="0"/>
        <v>90</v>
      </c>
      <c r="L13" s="106">
        <f t="shared" si="7"/>
        <v>0.24691358024691357</v>
      </c>
      <c r="M13" s="105">
        <f t="shared" si="1"/>
        <v>0.97395745970251013</v>
      </c>
      <c r="N13" s="105">
        <v>200000</v>
      </c>
      <c r="O13" s="108" t="s">
        <v>87</v>
      </c>
      <c r="P13" s="106">
        <f t="shared" si="9"/>
        <v>0.27510316368638238</v>
      </c>
      <c r="Q13" s="105">
        <f t="shared" si="2"/>
        <v>1.0764842025943269</v>
      </c>
      <c r="R13" s="109" t="s">
        <v>89</v>
      </c>
      <c r="S13" s="108" t="s">
        <v>88</v>
      </c>
      <c r="T13" s="108" t="s">
        <v>88</v>
      </c>
      <c r="U13" s="109" t="s">
        <v>80</v>
      </c>
      <c r="V13" s="110" t="s">
        <v>88</v>
      </c>
      <c r="X13" s="16"/>
    </row>
    <row r="14" spans="1:24" ht="17.25" customHeight="1" x14ac:dyDescent="0.25">
      <c r="A14" s="12"/>
      <c r="B14" s="130" t="s">
        <v>11</v>
      </c>
      <c r="C14" s="130"/>
      <c r="D14" s="130"/>
      <c r="E14" s="13"/>
      <c r="F14" s="19">
        <v>4080000</v>
      </c>
      <c r="G14" s="15">
        <f t="shared" si="4"/>
        <v>113.33333333333333</v>
      </c>
      <c r="H14" s="15">
        <f t="shared" si="5"/>
        <v>5.6509695290858728</v>
      </c>
      <c r="I14" s="14">
        <f t="shared" si="6"/>
        <v>22.151641013111817</v>
      </c>
      <c r="J14" s="105">
        <v>3600000</v>
      </c>
      <c r="K14" s="106">
        <f t="shared" si="0"/>
        <v>102.85714285714285</v>
      </c>
      <c r="L14" s="106">
        <f t="shared" si="7"/>
        <v>4.9382716049382713</v>
      </c>
      <c r="M14" s="105">
        <f t="shared" si="1"/>
        <v>19.479149194050201</v>
      </c>
      <c r="N14" s="105">
        <v>3500000</v>
      </c>
      <c r="O14" s="106">
        <f t="shared" si="8"/>
        <v>109.375</v>
      </c>
      <c r="P14" s="106">
        <f t="shared" si="9"/>
        <v>4.814305364511692</v>
      </c>
      <c r="Q14" s="105">
        <f t="shared" si="2"/>
        <v>18.838473545400721</v>
      </c>
      <c r="R14" s="105">
        <v>3200000</v>
      </c>
      <c r="S14" s="106">
        <f t="shared" si="3"/>
        <v>104.91803278688525</v>
      </c>
      <c r="T14" s="106">
        <f t="shared" si="10"/>
        <v>4.9689440993788816</v>
      </c>
      <c r="U14" s="105">
        <f t="shared" ref="U14:U46" si="11">R14/$R$49</f>
        <v>17.214481682715583</v>
      </c>
      <c r="V14" s="107">
        <v>3050000</v>
      </c>
      <c r="X14" s="16"/>
    </row>
    <row r="15" spans="1:24" ht="17.25" customHeight="1" x14ac:dyDescent="0.25">
      <c r="A15" s="12"/>
      <c r="B15" s="140" t="s">
        <v>56</v>
      </c>
      <c r="C15" s="140"/>
      <c r="D15" s="140"/>
      <c r="E15" s="13"/>
      <c r="F15" s="19">
        <v>38000</v>
      </c>
      <c r="G15" s="15">
        <f t="shared" si="4"/>
        <v>100</v>
      </c>
      <c r="H15" s="15">
        <f t="shared" si="5"/>
        <v>5.2631578947368418E-2</v>
      </c>
      <c r="I15" s="14">
        <f t="shared" si="6"/>
        <v>0.20631430355349242</v>
      </c>
      <c r="J15" s="105">
        <v>38000</v>
      </c>
      <c r="K15" s="106">
        <f t="shared" si="0"/>
        <v>100</v>
      </c>
      <c r="L15" s="106">
        <f t="shared" si="7"/>
        <v>5.2126200274348423E-2</v>
      </c>
      <c r="M15" s="105">
        <f t="shared" si="1"/>
        <v>0.20561324149275215</v>
      </c>
      <c r="N15" s="105">
        <v>38000</v>
      </c>
      <c r="O15" s="106">
        <f t="shared" si="8"/>
        <v>100</v>
      </c>
      <c r="P15" s="106">
        <f t="shared" si="9"/>
        <v>5.2269601100412656E-2</v>
      </c>
      <c r="Q15" s="105">
        <f t="shared" si="2"/>
        <v>0.20453199849292211</v>
      </c>
      <c r="R15" s="105">
        <v>38000</v>
      </c>
      <c r="S15" s="106">
        <f t="shared" si="3"/>
        <v>100</v>
      </c>
      <c r="T15" s="106">
        <f t="shared" si="10"/>
        <v>5.9006211180124224E-2</v>
      </c>
      <c r="U15" s="105">
        <f t="shared" si="11"/>
        <v>0.20442196998224757</v>
      </c>
      <c r="V15" s="107">
        <v>38000</v>
      </c>
      <c r="X15" s="16"/>
    </row>
    <row r="16" spans="1:24" ht="17.25" customHeight="1" x14ac:dyDescent="0.25">
      <c r="A16" s="12"/>
      <c r="B16" s="140" t="s">
        <v>13</v>
      </c>
      <c r="C16" s="140"/>
      <c r="D16" s="140"/>
      <c r="E16" s="13"/>
      <c r="F16" s="120" t="s">
        <v>80</v>
      </c>
      <c r="G16" s="121" t="s">
        <v>88</v>
      </c>
      <c r="H16" s="121" t="s">
        <v>88</v>
      </c>
      <c r="I16" s="121" t="s">
        <v>88</v>
      </c>
      <c r="J16" s="109" t="s">
        <v>88</v>
      </c>
      <c r="K16" s="108" t="s">
        <v>96</v>
      </c>
      <c r="L16" s="108" t="s">
        <v>88</v>
      </c>
      <c r="M16" s="109" t="s">
        <v>88</v>
      </c>
      <c r="N16" s="109" t="s">
        <v>88</v>
      </c>
      <c r="O16" s="108" t="s">
        <v>90</v>
      </c>
      <c r="P16" s="108" t="s">
        <v>88</v>
      </c>
      <c r="Q16" s="109" t="s">
        <v>88</v>
      </c>
      <c r="R16" s="105">
        <v>70000</v>
      </c>
      <c r="S16" s="106">
        <f t="shared" si="3"/>
        <v>46.666666666666664</v>
      </c>
      <c r="T16" s="106">
        <f t="shared" si="10"/>
        <v>0.10869565217391304</v>
      </c>
      <c r="U16" s="105">
        <f t="shared" si="11"/>
        <v>0.37656678680940342</v>
      </c>
      <c r="V16" s="107">
        <v>150000</v>
      </c>
      <c r="X16" s="16"/>
    </row>
    <row r="17" spans="1:24" ht="17.25" customHeight="1" x14ac:dyDescent="0.25">
      <c r="A17" s="12"/>
      <c r="B17" s="130" t="s">
        <v>81</v>
      </c>
      <c r="C17" s="130"/>
      <c r="D17" s="130"/>
      <c r="E17" s="13"/>
      <c r="F17" s="19">
        <v>100000</v>
      </c>
      <c r="G17" s="15">
        <f t="shared" ref="G17:G31" si="12">F17/J17*100</f>
        <v>250</v>
      </c>
      <c r="H17" s="15">
        <f t="shared" si="5"/>
        <v>0.13850415512465375</v>
      </c>
      <c r="I17" s="14">
        <f t="shared" si="6"/>
        <v>0.54293237777234848</v>
      </c>
      <c r="J17" s="105">
        <v>40000</v>
      </c>
      <c r="K17" s="106">
        <f t="shared" ref="K17:K31" si="13">J17/N17*100</f>
        <v>66.666666666666657</v>
      </c>
      <c r="L17" s="106">
        <f t="shared" si="7"/>
        <v>5.4869684499314134E-2</v>
      </c>
      <c r="M17" s="105">
        <f t="shared" ref="M17:M46" si="14">J17/$N$49</f>
        <v>0.21643499104500225</v>
      </c>
      <c r="N17" s="105">
        <v>60000</v>
      </c>
      <c r="O17" s="106">
        <f t="shared" si="8"/>
        <v>150</v>
      </c>
      <c r="P17" s="106">
        <f t="shared" si="9"/>
        <v>8.2530949105914728E-2</v>
      </c>
      <c r="Q17" s="105">
        <f t="shared" ref="Q17:Q46" si="15">N17/$P$49</f>
        <v>0.3229452607782981</v>
      </c>
      <c r="R17" s="105">
        <v>40000</v>
      </c>
      <c r="S17" s="108" t="s">
        <v>82</v>
      </c>
      <c r="T17" s="106">
        <f>IF(ISERROR(R17/$R$31*100),"",(R17/$R$31*100))</f>
        <v>6.2111801242236024E-2</v>
      </c>
      <c r="U17" s="105">
        <f t="shared" si="11"/>
        <v>0.21518102103394482</v>
      </c>
      <c r="V17" s="110" t="s">
        <v>88</v>
      </c>
      <c r="X17" s="16"/>
    </row>
    <row r="18" spans="1:24" ht="18" customHeight="1" x14ac:dyDescent="0.25">
      <c r="A18" s="12"/>
      <c r="B18" s="130" t="s">
        <v>57</v>
      </c>
      <c r="C18" s="130"/>
      <c r="D18" s="130"/>
      <c r="E18" s="13"/>
      <c r="F18" s="19">
        <v>215337</v>
      </c>
      <c r="G18" s="15">
        <f t="shared" si="12"/>
        <v>98.487946103922823</v>
      </c>
      <c r="H18" s="15">
        <f>IF(ISERROR(F18/$F$31*100),"",(F18/$F$31*100))</f>
        <v>0.29825069252077563</v>
      </c>
      <c r="I18" s="14">
        <f t="shared" si="6"/>
        <v>1.169134294323642</v>
      </c>
      <c r="J18" s="105">
        <v>218643</v>
      </c>
      <c r="K18" s="106">
        <f t="shared" si="13"/>
        <v>100</v>
      </c>
      <c r="L18" s="106">
        <f t="shared" si="7"/>
        <v>0.29992181069958851</v>
      </c>
      <c r="M18" s="105">
        <f t="shared" si="14"/>
        <v>1.1830498936763107</v>
      </c>
      <c r="N18" s="105">
        <v>218643</v>
      </c>
      <c r="O18" s="106">
        <f t="shared" si="8"/>
        <v>100.48670858151334</v>
      </c>
      <c r="P18" s="106">
        <f t="shared" si="9"/>
        <v>0.30074690508940854</v>
      </c>
      <c r="Q18" s="105">
        <f t="shared" si="15"/>
        <v>1.1768286775391572</v>
      </c>
      <c r="R18" s="105">
        <v>217584</v>
      </c>
      <c r="S18" s="106">
        <f t="shared" si="3"/>
        <v>100</v>
      </c>
      <c r="T18" s="106">
        <f t="shared" si="10"/>
        <v>0.33786335403726708</v>
      </c>
      <c r="U18" s="105">
        <f t="shared" si="11"/>
        <v>1.1704986820162462</v>
      </c>
      <c r="V18" s="107">
        <v>217584</v>
      </c>
      <c r="X18" s="16"/>
    </row>
    <row r="19" spans="1:24" ht="18" customHeight="1" x14ac:dyDescent="0.25">
      <c r="A19" s="12"/>
      <c r="B19" s="130" t="s">
        <v>15</v>
      </c>
      <c r="C19" s="130"/>
      <c r="D19" s="130"/>
      <c r="E19" s="13"/>
      <c r="F19" s="19">
        <v>239777</v>
      </c>
      <c r="G19" s="15">
        <f t="shared" si="12"/>
        <v>35.261323529411762</v>
      </c>
      <c r="H19" s="15">
        <f t="shared" si="5"/>
        <v>0.332101108033241</v>
      </c>
      <c r="I19" s="14">
        <f t="shared" si="6"/>
        <v>1.301826967451204</v>
      </c>
      <c r="J19" s="105">
        <v>680000</v>
      </c>
      <c r="K19" s="106">
        <f t="shared" si="13"/>
        <v>283.33333333333337</v>
      </c>
      <c r="L19" s="106">
        <f t="shared" si="7"/>
        <v>0.9327846364883402</v>
      </c>
      <c r="M19" s="105">
        <f t="shared" si="14"/>
        <v>3.679394847765038</v>
      </c>
      <c r="N19" s="105">
        <v>240000</v>
      </c>
      <c r="O19" s="106">
        <f t="shared" si="8"/>
        <v>104.34782608695652</v>
      </c>
      <c r="P19" s="106">
        <f t="shared" si="9"/>
        <v>0.33012379642365891</v>
      </c>
      <c r="Q19" s="105">
        <f t="shared" si="15"/>
        <v>1.2917810431131924</v>
      </c>
      <c r="R19" s="105">
        <v>230000</v>
      </c>
      <c r="S19" s="106">
        <f t="shared" si="3"/>
        <v>127.77777777777777</v>
      </c>
      <c r="T19" s="106">
        <f>IF(ISERROR(R19/$R$31*100),"",(R19/$R$31*100))</f>
        <v>0.35714285714285715</v>
      </c>
      <c r="U19" s="105">
        <f t="shared" si="11"/>
        <v>1.2372908709451826</v>
      </c>
      <c r="V19" s="107">
        <v>180000</v>
      </c>
      <c r="X19" s="16"/>
    </row>
    <row r="20" spans="1:24" ht="18" customHeight="1" x14ac:dyDescent="0.25">
      <c r="A20" s="12"/>
      <c r="B20" s="130" t="s">
        <v>58</v>
      </c>
      <c r="C20" s="130"/>
      <c r="D20" s="130"/>
      <c r="E20" s="13"/>
      <c r="F20" s="19">
        <v>8500000</v>
      </c>
      <c r="G20" s="15">
        <f t="shared" si="12"/>
        <v>108.97435897435896</v>
      </c>
      <c r="H20" s="15">
        <f t="shared" si="5"/>
        <v>11.772853185595569</v>
      </c>
      <c r="I20" s="14">
        <f t="shared" si="6"/>
        <v>46.14925211064962</v>
      </c>
      <c r="J20" s="105">
        <v>7800000</v>
      </c>
      <c r="K20" s="106">
        <f t="shared" si="13"/>
        <v>104</v>
      </c>
      <c r="L20" s="106">
        <f t="shared" si="7"/>
        <v>10.699588477366255</v>
      </c>
      <c r="M20" s="105">
        <f t="shared" si="14"/>
        <v>42.204823253775437</v>
      </c>
      <c r="N20" s="105">
        <v>7500000</v>
      </c>
      <c r="O20" s="106">
        <f t="shared" si="8"/>
        <v>102.04081632653062</v>
      </c>
      <c r="P20" s="106">
        <f t="shared" si="9"/>
        <v>10.316368638239339</v>
      </c>
      <c r="Q20" s="105">
        <f t="shared" si="15"/>
        <v>40.368157597287258</v>
      </c>
      <c r="R20" s="105">
        <v>7350000</v>
      </c>
      <c r="S20" s="106">
        <f t="shared" si="3"/>
        <v>103.52112676056338</v>
      </c>
      <c r="T20" s="106">
        <f t="shared" si="10"/>
        <v>11.413043478260869</v>
      </c>
      <c r="U20" s="105">
        <f t="shared" si="11"/>
        <v>39.539512614987359</v>
      </c>
      <c r="V20" s="107">
        <v>7100000</v>
      </c>
      <c r="X20" s="16"/>
    </row>
    <row r="21" spans="1:24" ht="18" customHeight="1" x14ac:dyDescent="0.25">
      <c r="A21" s="12"/>
      <c r="B21" s="130" t="s">
        <v>59</v>
      </c>
      <c r="C21" s="130"/>
      <c r="D21" s="130"/>
      <c r="E21" s="13"/>
      <c r="F21" s="19">
        <v>27478</v>
      </c>
      <c r="G21" s="15">
        <f t="shared" si="12"/>
        <v>110.41549465562967</v>
      </c>
      <c r="H21" s="15">
        <f t="shared" si="5"/>
        <v>3.8058171745152351E-2</v>
      </c>
      <c r="I21" s="14">
        <f t="shared" si="6"/>
        <v>0.14918695876428592</v>
      </c>
      <c r="J21" s="105">
        <v>24886</v>
      </c>
      <c r="K21" s="106">
        <f t="shared" si="13"/>
        <v>113.25202512059707</v>
      </c>
      <c r="L21" s="106">
        <f t="shared" si="7"/>
        <v>3.4137174211248282E-2</v>
      </c>
      <c r="M21" s="105">
        <f t="shared" si="14"/>
        <v>0.13465502967864815</v>
      </c>
      <c r="N21" s="105">
        <v>21974</v>
      </c>
      <c r="O21" s="106">
        <f t="shared" si="8"/>
        <v>94.821783032709078</v>
      </c>
      <c r="P21" s="106">
        <f t="shared" si="9"/>
        <v>3.0225584594222834E-2</v>
      </c>
      <c r="Q21" s="105">
        <f t="shared" si="15"/>
        <v>0.1182733193390387</v>
      </c>
      <c r="R21" s="105">
        <v>23174</v>
      </c>
      <c r="S21" s="106">
        <f t="shared" si="3"/>
        <v>87.505192009968653</v>
      </c>
      <c r="T21" s="106">
        <f t="shared" si="10"/>
        <v>3.5984472049689444E-2</v>
      </c>
      <c r="U21" s="105">
        <f t="shared" si="11"/>
        <v>0.12466512453601593</v>
      </c>
      <c r="V21" s="107">
        <v>26483</v>
      </c>
      <c r="X21" s="16"/>
    </row>
    <row r="22" spans="1:24" ht="18" customHeight="1" x14ac:dyDescent="0.25">
      <c r="A22" s="12"/>
      <c r="B22" s="130" t="s">
        <v>18</v>
      </c>
      <c r="C22" s="130"/>
      <c r="D22" s="130"/>
      <c r="E22" s="13"/>
      <c r="F22" s="19">
        <v>256758</v>
      </c>
      <c r="G22" s="15">
        <f t="shared" si="12"/>
        <v>109.08604251992591</v>
      </c>
      <c r="H22" s="15">
        <f t="shared" si="5"/>
        <v>0.35562049861495848</v>
      </c>
      <c r="I22" s="14">
        <f t="shared" si="6"/>
        <v>1.3940223145207264</v>
      </c>
      <c r="J22" s="105">
        <v>235372</v>
      </c>
      <c r="K22" s="106">
        <f t="shared" si="13"/>
        <v>90.357056481797841</v>
      </c>
      <c r="L22" s="106">
        <f t="shared" si="7"/>
        <v>0.32286968449931408</v>
      </c>
      <c r="M22" s="105">
        <f t="shared" si="14"/>
        <v>1.2735684178061066</v>
      </c>
      <c r="N22" s="105">
        <v>260491</v>
      </c>
      <c r="O22" s="106">
        <f t="shared" si="8"/>
        <v>67.513049518191565</v>
      </c>
      <c r="P22" s="106">
        <f t="shared" si="9"/>
        <v>0.35830949105914717</v>
      </c>
      <c r="Q22" s="105">
        <f t="shared" si="15"/>
        <v>1.4020722320899941</v>
      </c>
      <c r="R22" s="105">
        <v>385838</v>
      </c>
      <c r="S22" s="106">
        <f t="shared" si="3"/>
        <v>81.865535627520913</v>
      </c>
      <c r="T22" s="106">
        <f t="shared" si="10"/>
        <v>0.59912732919254652</v>
      </c>
      <c r="U22" s="105">
        <f t="shared" si="11"/>
        <v>2.0756253698423799</v>
      </c>
      <c r="V22" s="107">
        <v>471307</v>
      </c>
      <c r="X22" s="16"/>
    </row>
    <row r="23" spans="1:24" ht="18" customHeight="1" x14ac:dyDescent="0.25">
      <c r="A23" s="12"/>
      <c r="B23" s="130" t="s">
        <v>19</v>
      </c>
      <c r="C23" s="130"/>
      <c r="D23" s="130"/>
      <c r="E23" s="13"/>
      <c r="F23" s="19">
        <v>1151199</v>
      </c>
      <c r="G23" s="15">
        <f t="shared" si="12"/>
        <v>98.220226114896946</v>
      </c>
      <c r="H23" s="15">
        <f t="shared" si="5"/>
        <v>1.5944584487534625</v>
      </c>
      <c r="I23" s="14">
        <f t="shared" si="6"/>
        <v>6.2502321035914976</v>
      </c>
      <c r="J23" s="105">
        <v>1172059</v>
      </c>
      <c r="K23" s="106">
        <f t="shared" si="13"/>
        <v>97.220964164431194</v>
      </c>
      <c r="L23" s="106">
        <f t="shared" si="7"/>
        <v>1.6077626886145404</v>
      </c>
      <c r="M23" s="105">
        <f t="shared" si="14"/>
        <v>6.3418644792303569</v>
      </c>
      <c r="N23" s="105">
        <v>1205562</v>
      </c>
      <c r="O23" s="106">
        <f t="shared" si="8"/>
        <v>100.38787446790084</v>
      </c>
      <c r="P23" s="106">
        <f t="shared" si="9"/>
        <v>1.6582696011004125</v>
      </c>
      <c r="Q23" s="105">
        <f t="shared" si="15"/>
        <v>6.4888422412401097</v>
      </c>
      <c r="R23" s="105">
        <v>1200904</v>
      </c>
      <c r="S23" s="106">
        <f t="shared" si="3"/>
        <v>97.247222037771536</v>
      </c>
      <c r="T23" s="106">
        <f t="shared" si="10"/>
        <v>1.8647577639751551</v>
      </c>
      <c r="U23" s="105">
        <f t="shared" si="11"/>
        <v>6.4602937220937111</v>
      </c>
      <c r="V23" s="107">
        <v>1234898</v>
      </c>
      <c r="X23" s="16"/>
    </row>
    <row r="24" spans="1:24" ht="18" customHeight="1" x14ac:dyDescent="0.25">
      <c r="A24" s="12"/>
      <c r="B24" s="130" t="s">
        <v>20</v>
      </c>
      <c r="C24" s="130"/>
      <c r="D24" s="130"/>
      <c r="E24" s="13"/>
      <c r="F24" s="19">
        <v>16092841</v>
      </c>
      <c r="G24" s="15">
        <f t="shared" si="12"/>
        <v>101.13238216968151</v>
      </c>
      <c r="H24" s="15">
        <f t="shared" si="5"/>
        <v>22.289253462603877</v>
      </c>
      <c r="I24" s="14">
        <f t="shared" si="6"/>
        <v>87.373244292423379</v>
      </c>
      <c r="J24" s="105">
        <v>15912649</v>
      </c>
      <c r="K24" s="106">
        <f t="shared" si="13"/>
        <v>108.30468093042123</v>
      </c>
      <c r="L24" s="106">
        <f t="shared" si="7"/>
        <v>21.828050754458161</v>
      </c>
      <c r="M24" s="105">
        <f t="shared" si="14"/>
        <v>86.101351095431596</v>
      </c>
      <c r="N24" s="105">
        <v>14692485</v>
      </c>
      <c r="O24" s="106">
        <f t="shared" si="8"/>
        <v>108.21727354946169</v>
      </c>
      <c r="P24" s="106">
        <f t="shared" si="9"/>
        <v>20.209745529573588</v>
      </c>
      <c r="Q24" s="105">
        <f t="shared" si="15"/>
        <v>79.081139996770546</v>
      </c>
      <c r="R24" s="105">
        <v>13576839</v>
      </c>
      <c r="S24" s="106">
        <f t="shared" si="3"/>
        <v>91.5776437818771</v>
      </c>
      <c r="T24" s="106">
        <f t="shared" si="10"/>
        <v>21.082048136645962</v>
      </c>
      <c r="U24" s="105">
        <f t="shared" si="11"/>
        <v>73.036951960837058</v>
      </c>
      <c r="V24" s="107">
        <v>14825495</v>
      </c>
      <c r="X24" s="16"/>
    </row>
    <row r="25" spans="1:24" ht="18" customHeight="1" x14ac:dyDescent="0.25">
      <c r="A25" s="12"/>
      <c r="B25" s="130" t="s">
        <v>21</v>
      </c>
      <c r="C25" s="130"/>
      <c r="D25" s="130"/>
      <c r="E25" s="13"/>
      <c r="F25" s="19">
        <v>5625521</v>
      </c>
      <c r="G25" s="15">
        <f t="shared" si="12"/>
        <v>98.25204406453679</v>
      </c>
      <c r="H25" s="15">
        <f t="shared" si="5"/>
        <v>7.7915803324099722</v>
      </c>
      <c r="I25" s="14">
        <f t="shared" si="6"/>
        <v>30.542774927382794</v>
      </c>
      <c r="J25" s="105">
        <v>5725602</v>
      </c>
      <c r="K25" s="106">
        <f t="shared" si="13"/>
        <v>103.13436048559016</v>
      </c>
      <c r="L25" s="106">
        <f t="shared" si="7"/>
        <v>7.8540493827160498</v>
      </c>
      <c r="M25" s="105">
        <f t="shared" si="14"/>
        <v>30.980515439931175</v>
      </c>
      <c r="N25" s="105">
        <v>5551595</v>
      </c>
      <c r="O25" s="106">
        <f t="shared" si="8"/>
        <v>112.57220293836505</v>
      </c>
      <c r="P25" s="106">
        <f t="shared" si="9"/>
        <v>7.6363067400275098</v>
      </c>
      <c r="Q25" s="105">
        <f t="shared" si="15"/>
        <v>29.881021583508261</v>
      </c>
      <c r="R25" s="105">
        <v>4931586</v>
      </c>
      <c r="S25" s="106">
        <f t="shared" si="3"/>
        <v>98.191234123720989</v>
      </c>
      <c r="T25" s="106">
        <f t="shared" si="10"/>
        <v>7.6577422360248448</v>
      </c>
      <c r="U25" s="105">
        <f t="shared" si="11"/>
        <v>26.529592769917695</v>
      </c>
      <c r="V25" s="107">
        <v>5022430</v>
      </c>
      <c r="X25" s="16"/>
    </row>
    <row r="26" spans="1:24" ht="18" customHeight="1" x14ac:dyDescent="0.25">
      <c r="A26" s="12"/>
      <c r="B26" s="130" t="s">
        <v>22</v>
      </c>
      <c r="C26" s="130"/>
      <c r="D26" s="130"/>
      <c r="E26" s="13"/>
      <c r="F26" s="19">
        <v>542577</v>
      </c>
      <c r="G26" s="15">
        <f t="shared" si="12"/>
        <v>129.19053673728874</v>
      </c>
      <c r="H26" s="15">
        <f t="shared" si="5"/>
        <v>0.75149168975069258</v>
      </c>
      <c r="I26" s="14">
        <f t="shared" si="6"/>
        <v>2.945826207345875</v>
      </c>
      <c r="J26" s="105">
        <v>419982</v>
      </c>
      <c r="K26" s="106">
        <f t="shared" si="13"/>
        <v>173.73868581735147</v>
      </c>
      <c r="L26" s="106">
        <f t="shared" si="7"/>
        <v>0.57610699588477365</v>
      </c>
      <c r="M26" s="105">
        <f t="shared" si="14"/>
        <v>2.2724700102265531</v>
      </c>
      <c r="N26" s="105">
        <v>241732</v>
      </c>
      <c r="O26" s="106">
        <f t="shared" si="8"/>
        <v>87.247081922718777</v>
      </c>
      <c r="P26" s="106">
        <f t="shared" si="9"/>
        <v>0.33250618982118296</v>
      </c>
      <c r="Q26" s="105">
        <f t="shared" si="15"/>
        <v>1.3011033963076593</v>
      </c>
      <c r="R26" s="105">
        <v>277066</v>
      </c>
      <c r="S26" s="106">
        <f t="shared" si="3"/>
        <v>2132.2610435585657</v>
      </c>
      <c r="T26" s="106">
        <f t="shared" si="10"/>
        <v>0.43022670807453411</v>
      </c>
      <c r="U26" s="105">
        <f t="shared" si="11"/>
        <v>1.4904836193447737</v>
      </c>
      <c r="V26" s="107">
        <v>12994</v>
      </c>
      <c r="X26" s="16"/>
    </row>
    <row r="27" spans="1:24" ht="18" customHeight="1" x14ac:dyDescent="0.25">
      <c r="A27" s="12"/>
      <c r="B27" s="130" t="s">
        <v>23</v>
      </c>
      <c r="C27" s="130"/>
      <c r="D27" s="130"/>
      <c r="E27" s="13"/>
      <c r="F27" s="19">
        <v>751000</v>
      </c>
      <c r="G27" s="15">
        <f t="shared" si="12"/>
        <v>107.28571428571429</v>
      </c>
      <c r="H27" s="15">
        <f t="shared" si="5"/>
        <v>1.0401662049861495</v>
      </c>
      <c r="I27" s="14">
        <f t="shared" si="6"/>
        <v>4.0774221570703366</v>
      </c>
      <c r="J27" s="105">
        <v>700000</v>
      </c>
      <c r="K27" s="106">
        <f t="shared" si="13"/>
        <v>350</v>
      </c>
      <c r="L27" s="106">
        <f t="shared" si="7"/>
        <v>0.96021947873799729</v>
      </c>
      <c r="M27" s="105">
        <f t="shared" si="14"/>
        <v>3.7876123432875395</v>
      </c>
      <c r="N27" s="105">
        <v>200000</v>
      </c>
      <c r="O27" s="106">
        <f t="shared" si="8"/>
        <v>20</v>
      </c>
      <c r="P27" s="106">
        <f t="shared" si="9"/>
        <v>0.27510316368638238</v>
      </c>
      <c r="Q27" s="105">
        <f t="shared" si="15"/>
        <v>1.0764842025943269</v>
      </c>
      <c r="R27" s="105">
        <v>1000000</v>
      </c>
      <c r="S27" s="106">
        <f t="shared" si="3"/>
        <v>53.321304047140295</v>
      </c>
      <c r="T27" s="106">
        <f t="shared" si="10"/>
        <v>1.5527950310559007</v>
      </c>
      <c r="U27" s="105">
        <f t="shared" si="11"/>
        <v>5.3795255258486199</v>
      </c>
      <c r="V27" s="107">
        <v>1875423</v>
      </c>
      <c r="X27" s="16"/>
    </row>
    <row r="28" spans="1:24" ht="18" customHeight="1" x14ac:dyDescent="0.25">
      <c r="A28" s="12"/>
      <c r="B28" s="130" t="s">
        <v>24</v>
      </c>
      <c r="C28" s="130"/>
      <c r="D28" s="130"/>
      <c r="E28" s="13"/>
      <c r="F28" s="19">
        <v>4103204</v>
      </c>
      <c r="G28" s="15">
        <f t="shared" si="12"/>
        <v>87.620966657000295</v>
      </c>
      <c r="H28" s="15">
        <f t="shared" si="5"/>
        <v>5.6831080332409973</v>
      </c>
      <c r="I28" s="14">
        <f t="shared" si="6"/>
        <v>22.277623042050113</v>
      </c>
      <c r="J28" s="105">
        <v>4682902</v>
      </c>
      <c r="K28" s="106">
        <f t="shared" si="13"/>
        <v>109.68987309157177</v>
      </c>
      <c r="L28" s="106">
        <f t="shared" si="7"/>
        <v>6.423733882030179</v>
      </c>
      <c r="M28" s="105">
        <f t="shared" si="14"/>
        <v>25.338596310865579</v>
      </c>
      <c r="N28" s="105">
        <v>4269220</v>
      </c>
      <c r="O28" s="106">
        <f t="shared" si="8"/>
        <v>151.15498907909256</v>
      </c>
      <c r="P28" s="106">
        <f t="shared" si="9"/>
        <v>5.8723796423658872</v>
      </c>
      <c r="Q28" s="105">
        <f t="shared" si="15"/>
        <v>22.978739436998762</v>
      </c>
      <c r="R28" s="105">
        <v>2824399</v>
      </c>
      <c r="S28" s="106">
        <f t="shared" si="3"/>
        <v>125.77704447888279</v>
      </c>
      <c r="T28" s="106">
        <f t="shared" si="10"/>
        <v>4.385712732919254</v>
      </c>
      <c r="U28" s="105">
        <f t="shared" si="11"/>
        <v>15.193926515681317</v>
      </c>
      <c r="V28" s="107">
        <v>2245560</v>
      </c>
      <c r="X28" s="16"/>
    </row>
    <row r="29" spans="1:24" ht="18" customHeight="1" x14ac:dyDescent="0.25">
      <c r="A29" s="12"/>
      <c r="B29" s="130" t="s">
        <v>25</v>
      </c>
      <c r="C29" s="130"/>
      <c r="D29" s="130"/>
      <c r="E29" s="13"/>
      <c r="F29" s="19">
        <v>490268</v>
      </c>
      <c r="G29" s="15">
        <f t="shared" si="12"/>
        <v>104.29791624562561</v>
      </c>
      <c r="H29" s="15">
        <f t="shared" si="5"/>
        <v>0.67904155124653742</v>
      </c>
      <c r="I29" s="14">
        <f t="shared" si="6"/>
        <v>2.6618237098569373</v>
      </c>
      <c r="J29" s="105">
        <v>470065</v>
      </c>
      <c r="K29" s="106">
        <f t="shared" si="13"/>
        <v>96.180130705046096</v>
      </c>
      <c r="L29" s="106">
        <f t="shared" si="7"/>
        <v>0.64480795610425234</v>
      </c>
      <c r="M29" s="105">
        <f t="shared" si="14"/>
        <v>2.5434628516392244</v>
      </c>
      <c r="N29" s="105">
        <v>488734</v>
      </c>
      <c r="O29" s="106">
        <f t="shared" si="8"/>
        <v>108.64135508824968</v>
      </c>
      <c r="P29" s="106">
        <f t="shared" si="9"/>
        <v>0.67226134800550208</v>
      </c>
      <c r="Q29" s="105">
        <f t="shared" si="15"/>
        <v>2.6305721513536788</v>
      </c>
      <c r="R29" s="105">
        <v>449860</v>
      </c>
      <c r="S29" s="106">
        <f t="shared" si="3"/>
        <v>91.55237713408863</v>
      </c>
      <c r="T29" s="106">
        <f t="shared" si="10"/>
        <v>0.69854037267080737</v>
      </c>
      <c r="U29" s="105">
        <f t="shared" si="11"/>
        <v>2.4200333530582601</v>
      </c>
      <c r="V29" s="107">
        <v>491369</v>
      </c>
      <c r="X29" s="17"/>
    </row>
    <row r="30" spans="1:24" ht="18" customHeight="1" x14ac:dyDescent="0.25">
      <c r="A30" s="12"/>
      <c r="B30" s="130" t="s">
        <v>26</v>
      </c>
      <c r="C30" s="130"/>
      <c r="D30" s="130"/>
      <c r="E30" s="13"/>
      <c r="F30" s="19">
        <v>5293700</v>
      </c>
      <c r="G30" s="15">
        <f t="shared" si="12"/>
        <v>62.708190196403613</v>
      </c>
      <c r="H30" s="15">
        <f t="shared" si="5"/>
        <v>7.3319944598337949</v>
      </c>
      <c r="I30" s="14">
        <f t="shared" si="6"/>
        <v>28.74121128213481</v>
      </c>
      <c r="J30" s="105">
        <v>8441800</v>
      </c>
      <c r="K30" s="106">
        <f t="shared" si="13"/>
        <v>88.8049652850831</v>
      </c>
      <c r="L30" s="106">
        <f t="shared" si="7"/>
        <v>11.579972565157751</v>
      </c>
      <c r="M30" s="105">
        <f t="shared" si="14"/>
        <v>45.677522685092498</v>
      </c>
      <c r="N30" s="105">
        <v>9506000</v>
      </c>
      <c r="O30" s="106">
        <f t="shared" si="8"/>
        <v>224.97278364178541</v>
      </c>
      <c r="P30" s="106">
        <f t="shared" si="9"/>
        <v>13.075653370013754</v>
      </c>
      <c r="Q30" s="105">
        <f t="shared" si="15"/>
        <v>51.165294149308359</v>
      </c>
      <c r="R30" s="105">
        <v>4225400</v>
      </c>
      <c r="S30" s="106">
        <f t="shared" si="3"/>
        <v>81.865385360561078</v>
      </c>
      <c r="T30" s="106">
        <f t="shared" si="10"/>
        <v>6.5611801242236023</v>
      </c>
      <c r="U30" s="105">
        <f t="shared" si="11"/>
        <v>22.73064715692076</v>
      </c>
      <c r="V30" s="107">
        <v>5161400</v>
      </c>
    </row>
    <row r="31" spans="1:24" ht="17.25" customHeight="1" x14ac:dyDescent="0.25">
      <c r="A31" s="12"/>
      <c r="B31" s="144" t="s">
        <v>28</v>
      </c>
      <c r="C31" s="144"/>
      <c r="D31" s="144"/>
      <c r="E31" s="13"/>
      <c r="F31" s="19">
        <v>72200000</v>
      </c>
      <c r="G31" s="15">
        <f t="shared" si="12"/>
        <v>99.039780521262003</v>
      </c>
      <c r="H31" s="15">
        <f t="shared" si="5"/>
        <v>100</v>
      </c>
      <c r="I31" s="14">
        <f t="shared" si="6"/>
        <v>391.99717675163561</v>
      </c>
      <c r="J31" s="105">
        <v>72900000</v>
      </c>
      <c r="K31" s="106">
        <f t="shared" si="13"/>
        <v>100.27510316368637</v>
      </c>
      <c r="L31" s="106">
        <f>IF(ISERROR(J31/$J$31*100),"",(J31/$J$31*100))</f>
        <v>100</v>
      </c>
      <c r="M31" s="105">
        <f t="shared" si="14"/>
        <v>394.45277117951662</v>
      </c>
      <c r="N31" s="105">
        <v>72700000</v>
      </c>
      <c r="O31" s="106">
        <f t="shared" si="8"/>
        <v>112.88819875776397</v>
      </c>
      <c r="P31" s="106">
        <f>IF(ISERROR(N31/$N$31*100),"",(N31/$N$31*100))</f>
        <v>100</v>
      </c>
      <c r="Q31" s="105">
        <f t="shared" si="15"/>
        <v>391.30200764303783</v>
      </c>
      <c r="R31" s="105">
        <f>SUM(R8:R30)</f>
        <v>64400000</v>
      </c>
      <c r="S31" s="106">
        <f t="shared" si="3"/>
        <v>97.575757575757578</v>
      </c>
      <c r="T31" s="106">
        <f t="shared" si="10"/>
        <v>100</v>
      </c>
      <c r="U31" s="105">
        <f t="shared" si="11"/>
        <v>346.44144386465115</v>
      </c>
      <c r="V31" s="107">
        <f>SUM(V8:V30)</f>
        <v>66000000</v>
      </c>
      <c r="W31" s="18"/>
    </row>
    <row r="32" spans="1:24" ht="17.25" customHeight="1" x14ac:dyDescent="0.25">
      <c r="A32" s="141" t="s">
        <v>60</v>
      </c>
      <c r="B32" s="142"/>
      <c r="C32" s="142"/>
      <c r="D32" s="142"/>
      <c r="E32" s="143"/>
      <c r="F32" s="19"/>
      <c r="G32" s="15"/>
      <c r="H32" s="15"/>
      <c r="I32" s="14"/>
      <c r="J32" s="105"/>
      <c r="K32" s="106"/>
      <c r="L32" s="106"/>
      <c r="M32" s="105"/>
      <c r="N32" s="105"/>
      <c r="O32" s="106"/>
      <c r="P32" s="106"/>
      <c r="Q32" s="105"/>
      <c r="R32" s="105"/>
      <c r="S32" s="106"/>
      <c r="T32" s="106"/>
      <c r="U32" s="105"/>
      <c r="V32" s="107"/>
      <c r="W32" s="18"/>
    </row>
    <row r="33" spans="1:23" ht="17.25" customHeight="1" x14ac:dyDescent="0.25">
      <c r="A33" s="12"/>
      <c r="B33" s="130" t="s">
        <v>61</v>
      </c>
      <c r="C33" s="130"/>
      <c r="D33" s="130"/>
      <c r="E33" s="13"/>
      <c r="F33" s="19">
        <v>415343</v>
      </c>
      <c r="G33" s="15">
        <f>F33/J33*100</f>
        <v>99.104264645177608</v>
      </c>
      <c r="H33" s="15">
        <f>IF(ISERROR(F33/$F$46*100),"",F33/$F$46*100)</f>
        <v>0.5752673130193906</v>
      </c>
      <c r="I33" s="14">
        <f>F33/$L$49</f>
        <v>2.255031625811005</v>
      </c>
      <c r="J33" s="105">
        <v>419097</v>
      </c>
      <c r="K33" s="106">
        <f>J33/N33*100</f>
        <v>100.13834530414462</v>
      </c>
      <c r="L33" s="106">
        <f>IF(ISERROR(J33/$J$46*100),"",J33/$J$46*100)</f>
        <v>0.57489300411522637</v>
      </c>
      <c r="M33" s="105">
        <f t="shared" si="14"/>
        <v>2.2676813860496825</v>
      </c>
      <c r="N33" s="105">
        <v>418518</v>
      </c>
      <c r="O33" s="106">
        <f>N33/R33*100</f>
        <v>100.66723753078817</v>
      </c>
      <c r="P33" s="106">
        <f>IF(ISERROR(N33/$N$46*100),"",N33/$N$46*100)</f>
        <v>0.57567812929848694</v>
      </c>
      <c r="Q33" s="105">
        <f t="shared" si="15"/>
        <v>2.2526400775068627</v>
      </c>
      <c r="R33" s="105">
        <v>415744</v>
      </c>
      <c r="S33" s="106">
        <f>R33/V33*100</f>
        <v>100.66513800342376</v>
      </c>
      <c r="T33" s="106">
        <f>IF(ISERROR(R33/$R$46*100),"",R33/$R$46*100)</f>
        <v>0.64556521739130435</v>
      </c>
      <c r="U33" s="105">
        <f t="shared" si="11"/>
        <v>2.2365054602184089</v>
      </c>
      <c r="V33" s="107">
        <v>412997</v>
      </c>
      <c r="W33" s="18"/>
    </row>
    <row r="34" spans="1:23" ht="17.25" customHeight="1" x14ac:dyDescent="0.25">
      <c r="A34" s="12"/>
      <c r="B34" s="130" t="s">
        <v>31</v>
      </c>
      <c r="C34" s="130"/>
      <c r="D34" s="130"/>
      <c r="E34" s="13"/>
      <c r="F34" s="19">
        <v>7985783</v>
      </c>
      <c r="G34" s="15">
        <f t="shared" ref="G34:G46" si="16">F34/J34*100</f>
        <v>84.990011326988096</v>
      </c>
      <c r="H34" s="15">
        <f t="shared" ref="H34:H46" si="17">IF(ISERROR(F34/$F$46*100),"",F34/$F$46*100)</f>
        <v>11.060641274238227</v>
      </c>
      <c r="I34" s="14">
        <f t="shared" ref="I34:I46" si="18">F34/$L$49</f>
        <v>43.357401525639979</v>
      </c>
      <c r="J34" s="105">
        <v>9396143</v>
      </c>
      <c r="K34" s="106">
        <f t="shared" ref="K34:K46" si="19">J34/N34*100</f>
        <v>84.435675704722982</v>
      </c>
      <c r="L34" s="106">
        <f t="shared" ref="L34:L45" si="20">IF(ISERROR(J34/$J$46*100),"",J34/$J$46*100)</f>
        <v>12.889085048010973</v>
      </c>
      <c r="M34" s="105">
        <f t="shared" si="14"/>
        <v>50.841353151564014</v>
      </c>
      <c r="N34" s="105">
        <v>11128167</v>
      </c>
      <c r="O34" s="106">
        <f t="shared" ref="O34:O46" si="21">N34/R34*100</f>
        <v>170.79064846216286</v>
      </c>
      <c r="P34" s="106">
        <f>IF(ISERROR(N34/$N$46*100),"",N34/$N$46*100)</f>
        <v>15.306969738651993</v>
      </c>
      <c r="Q34" s="105">
        <f t="shared" si="15"/>
        <v>59.896479896657517</v>
      </c>
      <c r="R34" s="105">
        <v>6515677</v>
      </c>
      <c r="S34" s="106">
        <f t="shared" ref="S34:S46" si="22">R34/V34*100</f>
        <v>105.99565617508175</v>
      </c>
      <c r="T34" s="106">
        <f t="shared" ref="T34:T46" si="23">IF(ISERROR(R34/$R$46*100),"",R34/$R$46*100)</f>
        <v>10.117510869565217</v>
      </c>
      <c r="U34" s="105">
        <f t="shared" si="11"/>
        <v>35.051250739684761</v>
      </c>
      <c r="V34" s="107">
        <v>6147117</v>
      </c>
      <c r="W34" s="18"/>
    </row>
    <row r="35" spans="1:23" ht="17.25" customHeight="1" x14ac:dyDescent="0.25">
      <c r="A35" s="12"/>
      <c r="B35" s="130" t="s">
        <v>32</v>
      </c>
      <c r="C35" s="130"/>
      <c r="D35" s="130"/>
      <c r="E35" s="13"/>
      <c r="F35" s="19">
        <v>34760880</v>
      </c>
      <c r="G35" s="15">
        <f t="shared" si="16"/>
        <v>100.35624120190936</v>
      </c>
      <c r="H35" s="15">
        <f t="shared" si="17"/>
        <v>48.145263157894732</v>
      </c>
      <c r="I35" s="14">
        <f t="shared" si="18"/>
        <v>188.72807231859272</v>
      </c>
      <c r="J35" s="105">
        <v>34637487</v>
      </c>
      <c r="K35" s="106">
        <f t="shared" si="19"/>
        <v>101.98237319953751</v>
      </c>
      <c r="L35" s="106">
        <f t="shared" si="20"/>
        <v>47.513699588477365</v>
      </c>
      <c r="M35" s="105">
        <f t="shared" si="14"/>
        <v>187.41910471665955</v>
      </c>
      <c r="N35" s="105">
        <v>33964190</v>
      </c>
      <c r="O35" s="106">
        <f t="shared" si="21"/>
        <v>106.26679944831933</v>
      </c>
      <c r="P35" s="106">
        <f t="shared" ref="P35:P46" si="24">IF(ISERROR(N35/$N$46*100),"",N35/$N$46*100)</f>
        <v>46.718280605226958</v>
      </c>
      <c r="Q35" s="105">
        <f t="shared" si="15"/>
        <v>182.80956994456108</v>
      </c>
      <c r="R35" s="105">
        <v>31961243</v>
      </c>
      <c r="S35" s="106">
        <f t="shared" si="22"/>
        <v>100.55683858071116</v>
      </c>
      <c r="T35" s="106">
        <f t="shared" si="23"/>
        <v>49.629259316770188</v>
      </c>
      <c r="U35" s="105">
        <f t="shared" si="11"/>
        <v>171.93632255635052</v>
      </c>
      <c r="V35" s="107">
        <v>31784256</v>
      </c>
      <c r="W35" s="18"/>
    </row>
    <row r="36" spans="1:23" ht="17.25" customHeight="1" x14ac:dyDescent="0.25">
      <c r="A36" s="12"/>
      <c r="B36" s="130" t="s">
        <v>33</v>
      </c>
      <c r="C36" s="130"/>
      <c r="D36" s="130"/>
      <c r="E36" s="13"/>
      <c r="F36" s="19">
        <v>5973668</v>
      </c>
      <c r="G36" s="15">
        <f t="shared" si="16"/>
        <v>101.57008810598154</v>
      </c>
      <c r="H36" s="15">
        <f t="shared" si="17"/>
        <v>8.273778393351801</v>
      </c>
      <c r="I36" s="14">
        <f t="shared" si="18"/>
        <v>32.432977712625892</v>
      </c>
      <c r="J36" s="105">
        <v>5881326</v>
      </c>
      <c r="K36" s="106">
        <f t="shared" si="19"/>
        <v>117.03283583039953</v>
      </c>
      <c r="L36" s="106">
        <f t="shared" si="20"/>
        <v>8.0676625514403284</v>
      </c>
      <c r="M36" s="105">
        <f t="shared" si="14"/>
        <v>31.823118503568473</v>
      </c>
      <c r="N36" s="105">
        <v>5025364</v>
      </c>
      <c r="O36" s="106">
        <f t="shared" si="21"/>
        <v>100.76513798811158</v>
      </c>
      <c r="P36" s="106">
        <f t="shared" si="24"/>
        <v>6.9124676753782675</v>
      </c>
      <c r="Q36" s="105">
        <f t="shared" si="15"/>
        <v>27.048624791431187</v>
      </c>
      <c r="R36" s="105">
        <v>4987205</v>
      </c>
      <c r="S36" s="106">
        <f t="shared" si="22"/>
        <v>95.336885523401307</v>
      </c>
      <c r="T36" s="106">
        <f t="shared" si="23"/>
        <v>7.7441071428571426</v>
      </c>
      <c r="U36" s="105">
        <f t="shared" si="11"/>
        <v>26.828796600139867</v>
      </c>
      <c r="V36" s="107">
        <v>5231139</v>
      </c>
      <c r="W36" s="18"/>
    </row>
    <row r="37" spans="1:23" ht="17.25" customHeight="1" x14ac:dyDescent="0.25">
      <c r="A37" s="12"/>
      <c r="B37" s="130" t="s">
        <v>62</v>
      </c>
      <c r="C37" s="130"/>
      <c r="D37" s="130"/>
      <c r="E37" s="13"/>
      <c r="F37" s="19">
        <v>521152</v>
      </c>
      <c r="G37" s="15">
        <f t="shared" si="16"/>
        <v>86.58678416439048</v>
      </c>
      <c r="H37" s="15">
        <f t="shared" si="17"/>
        <v>0.72181717451523542</v>
      </c>
      <c r="I37" s="14">
        <f t="shared" si="18"/>
        <v>2.8295029454081493</v>
      </c>
      <c r="J37" s="105">
        <v>601884</v>
      </c>
      <c r="K37" s="106">
        <f t="shared" si="19"/>
        <v>117.28744860377654</v>
      </c>
      <c r="L37" s="106">
        <f>IF(ISERROR(J37/$J$46*100),"",J37/$J$46*100)</f>
        <v>0.8256296296296296</v>
      </c>
      <c r="M37" s="105">
        <f t="shared" si="14"/>
        <v>3.2567189537532535</v>
      </c>
      <c r="N37" s="105">
        <v>513170</v>
      </c>
      <c r="O37" s="106">
        <f t="shared" si="21"/>
        <v>102.29540221865625</v>
      </c>
      <c r="P37" s="106">
        <f t="shared" si="24"/>
        <v>0.70587345254470424</v>
      </c>
      <c r="Q37" s="105">
        <f t="shared" si="15"/>
        <v>2.7620969912266538</v>
      </c>
      <c r="R37" s="105">
        <v>501655</v>
      </c>
      <c r="S37" s="106">
        <f t="shared" si="22"/>
        <v>103.10684241139971</v>
      </c>
      <c r="T37" s="106">
        <f t="shared" si="23"/>
        <v>0.77896739130434778</v>
      </c>
      <c r="U37" s="105">
        <f t="shared" si="11"/>
        <v>2.6986658776695895</v>
      </c>
      <c r="V37" s="107">
        <v>486539</v>
      </c>
      <c r="W37" s="18"/>
    </row>
    <row r="38" spans="1:23" ht="17.25" customHeight="1" x14ac:dyDescent="0.25">
      <c r="A38" s="12"/>
      <c r="B38" s="130" t="s">
        <v>35</v>
      </c>
      <c r="C38" s="130"/>
      <c r="D38" s="130"/>
      <c r="E38" s="13"/>
      <c r="F38" s="19">
        <v>1137357</v>
      </c>
      <c r="G38" s="15">
        <f t="shared" si="16"/>
        <v>347.18598993262981</v>
      </c>
      <c r="H38" s="15">
        <f t="shared" si="17"/>
        <v>1.575286703601108</v>
      </c>
      <c r="I38" s="14">
        <f t="shared" si="18"/>
        <v>6.1750794038602494</v>
      </c>
      <c r="J38" s="105">
        <v>327593</v>
      </c>
      <c r="K38" s="106">
        <f t="shared" si="19"/>
        <v>102.23224316564723</v>
      </c>
      <c r="L38" s="106">
        <f t="shared" si="20"/>
        <v>0.44937311385459533</v>
      </c>
      <c r="M38" s="105">
        <f t="shared" si="14"/>
        <v>1.7725647005351355</v>
      </c>
      <c r="N38" s="105">
        <v>320440</v>
      </c>
      <c r="O38" s="106">
        <f t="shared" si="21"/>
        <v>100.27349592885351</v>
      </c>
      <c r="P38" s="106">
        <f t="shared" si="24"/>
        <v>0.44077028885832187</v>
      </c>
      <c r="Q38" s="105">
        <f t="shared" si="15"/>
        <v>1.7247429893966306</v>
      </c>
      <c r="R38" s="105">
        <v>319566</v>
      </c>
      <c r="S38" s="106">
        <f t="shared" si="22"/>
        <v>83.37033568217808</v>
      </c>
      <c r="T38" s="106">
        <f t="shared" si="23"/>
        <v>0.49622049689440989</v>
      </c>
      <c r="U38" s="105">
        <f t="shared" si="11"/>
        <v>1.7191134541933402</v>
      </c>
      <c r="V38" s="107">
        <v>383309</v>
      </c>
      <c r="W38" s="18"/>
    </row>
    <row r="39" spans="1:23" ht="17.25" customHeight="1" x14ac:dyDescent="0.25">
      <c r="A39" s="12"/>
      <c r="B39" s="130" t="s">
        <v>36</v>
      </c>
      <c r="C39" s="130"/>
      <c r="D39" s="130"/>
      <c r="E39" s="13"/>
      <c r="F39" s="19">
        <v>3886461</v>
      </c>
      <c r="G39" s="15">
        <f t="shared" si="16"/>
        <v>90.403522667401717</v>
      </c>
      <c r="H39" s="15">
        <f t="shared" si="17"/>
        <v>5.3829099722991689</v>
      </c>
      <c r="I39" s="14">
        <f t="shared" si="18"/>
        <v>21.100855118494991</v>
      </c>
      <c r="J39" s="105">
        <v>4299015</v>
      </c>
      <c r="K39" s="106">
        <f t="shared" si="19"/>
        <v>86.344501105663682</v>
      </c>
      <c r="L39" s="106">
        <f t="shared" si="20"/>
        <v>5.8971399176954726</v>
      </c>
      <c r="M39" s="105">
        <f t="shared" si="14"/>
        <v>23.261431825683257</v>
      </c>
      <c r="N39" s="105">
        <v>4978910</v>
      </c>
      <c r="O39" s="106">
        <f t="shared" si="21"/>
        <v>137.17188286483105</v>
      </c>
      <c r="P39" s="106">
        <f t="shared" si="24"/>
        <v>6.8485694635488317</v>
      </c>
      <c r="Q39" s="105">
        <f t="shared" si="15"/>
        <v>26.798589805694601</v>
      </c>
      <c r="R39" s="105">
        <v>3629687</v>
      </c>
      <c r="S39" s="106">
        <f t="shared" si="22"/>
        <v>72.993246637496341</v>
      </c>
      <c r="T39" s="106">
        <f t="shared" si="23"/>
        <v>5.6361599378881984</v>
      </c>
      <c r="U39" s="105">
        <f t="shared" si="11"/>
        <v>19.525993867340901</v>
      </c>
      <c r="V39" s="107">
        <v>4972634</v>
      </c>
      <c r="W39" s="18"/>
    </row>
    <row r="40" spans="1:23" ht="17.25" customHeight="1" x14ac:dyDescent="0.25">
      <c r="A40" s="12"/>
      <c r="B40" s="130" t="s">
        <v>37</v>
      </c>
      <c r="C40" s="130"/>
      <c r="D40" s="130"/>
      <c r="E40" s="13"/>
      <c r="F40" s="19">
        <v>2064945</v>
      </c>
      <c r="G40" s="15">
        <f t="shared" si="16"/>
        <v>132.76392274155481</v>
      </c>
      <c r="H40" s="15">
        <f t="shared" si="17"/>
        <v>2.860034626038781</v>
      </c>
      <c r="I40" s="14">
        <f t="shared" si="18"/>
        <v>11.211254988191222</v>
      </c>
      <c r="J40" s="105">
        <v>1555351</v>
      </c>
      <c r="K40" s="106">
        <f t="shared" si="19"/>
        <v>97.200628693024697</v>
      </c>
      <c r="L40" s="106">
        <f t="shared" si="20"/>
        <v>2.1335404663923181</v>
      </c>
      <c r="M40" s="105">
        <f t="shared" si="14"/>
        <v>8.4158094939208823</v>
      </c>
      <c r="N40" s="105">
        <v>1600145</v>
      </c>
      <c r="O40" s="106">
        <f t="shared" si="21"/>
        <v>72.088020507183373</v>
      </c>
      <c r="P40" s="106">
        <f t="shared" si="24"/>
        <v>2.2010247592847318</v>
      </c>
      <c r="Q40" s="105">
        <f t="shared" si="15"/>
        <v>8.6126540718014954</v>
      </c>
      <c r="R40" s="105">
        <v>2219710</v>
      </c>
      <c r="S40" s="106">
        <f t="shared" si="22"/>
        <v>124.59417406845267</v>
      </c>
      <c r="T40" s="106">
        <f t="shared" si="23"/>
        <v>3.4467546583850934</v>
      </c>
      <c r="U40" s="105">
        <f t="shared" si="11"/>
        <v>11.940986604981441</v>
      </c>
      <c r="V40" s="107">
        <v>1781552</v>
      </c>
      <c r="W40" s="18"/>
    </row>
    <row r="41" spans="1:23" ht="17.25" customHeight="1" x14ac:dyDescent="0.25">
      <c r="A41" s="12"/>
      <c r="B41" s="130" t="s">
        <v>38</v>
      </c>
      <c r="C41" s="130"/>
      <c r="D41" s="130"/>
      <c r="E41" s="13"/>
      <c r="F41" s="19">
        <v>6830614</v>
      </c>
      <c r="G41" s="15">
        <f t="shared" si="16"/>
        <v>115.12515912557913</v>
      </c>
      <c r="H41" s="15">
        <f t="shared" si="17"/>
        <v>9.4606842105263151</v>
      </c>
      <c r="I41" s="14">
        <f t="shared" si="18"/>
        <v>37.085615006650919</v>
      </c>
      <c r="J41" s="105">
        <v>5933207</v>
      </c>
      <c r="K41" s="106">
        <f t="shared" si="19"/>
        <v>97.219405712428056</v>
      </c>
      <c r="L41" s="106">
        <f t="shared" si="20"/>
        <v>8.1388299039780527</v>
      </c>
      <c r="M41" s="105">
        <f t="shared" si="14"/>
        <v>32.103840097828616</v>
      </c>
      <c r="N41" s="105">
        <v>6102904</v>
      </c>
      <c r="O41" s="106">
        <f t="shared" si="21"/>
        <v>106.82382718177928</v>
      </c>
      <c r="P41" s="106">
        <f t="shared" si="24"/>
        <v>8.3946409903713892</v>
      </c>
      <c r="Q41" s="105">
        <f t="shared" si="15"/>
        <v>32.848398729748638</v>
      </c>
      <c r="R41" s="105">
        <v>5713055</v>
      </c>
      <c r="S41" s="106">
        <f t="shared" si="22"/>
        <v>77.6395388421587</v>
      </c>
      <c r="T41" s="106">
        <f t="shared" si="23"/>
        <v>8.8712034161490685</v>
      </c>
      <c r="U41" s="105">
        <f t="shared" si="11"/>
        <v>30.73352520307709</v>
      </c>
      <c r="V41" s="107">
        <v>7358435</v>
      </c>
      <c r="W41" s="18"/>
    </row>
    <row r="42" spans="1:23" ht="17.25" customHeight="1" x14ac:dyDescent="0.25">
      <c r="A42" s="12"/>
      <c r="B42" s="130" t="s">
        <v>39</v>
      </c>
      <c r="C42" s="130"/>
      <c r="D42" s="130"/>
      <c r="E42" s="13"/>
      <c r="F42" s="19">
        <v>4</v>
      </c>
      <c r="G42" s="15">
        <f t="shared" si="16"/>
        <v>100</v>
      </c>
      <c r="H42" s="15">
        <f t="shared" si="17"/>
        <v>5.5401662049861494E-6</v>
      </c>
      <c r="I42" s="14">
        <f t="shared" si="18"/>
        <v>2.1717295110893939E-5</v>
      </c>
      <c r="J42" s="105">
        <v>4</v>
      </c>
      <c r="K42" s="106">
        <f t="shared" si="19"/>
        <v>100</v>
      </c>
      <c r="L42" s="106">
        <f t="shared" si="20"/>
        <v>5.486968449931413E-6</v>
      </c>
      <c r="M42" s="105">
        <f t="shared" si="14"/>
        <v>2.1643499104500224E-5</v>
      </c>
      <c r="N42" s="105">
        <v>4</v>
      </c>
      <c r="O42" s="106">
        <f t="shared" si="21"/>
        <v>100</v>
      </c>
      <c r="P42" s="106">
        <f t="shared" si="24"/>
        <v>5.5020632737276482E-6</v>
      </c>
      <c r="Q42" s="105">
        <f t="shared" si="15"/>
        <v>2.1529684051886539E-5</v>
      </c>
      <c r="R42" s="105">
        <v>4</v>
      </c>
      <c r="S42" s="106">
        <f t="shared" si="22"/>
        <v>100</v>
      </c>
      <c r="T42" s="106">
        <f t="shared" si="23"/>
        <v>6.2111801242236034E-6</v>
      </c>
      <c r="U42" s="105">
        <f t="shared" si="11"/>
        <v>2.1518102103394481E-5</v>
      </c>
      <c r="V42" s="107">
        <v>4</v>
      </c>
      <c r="W42" s="18"/>
    </row>
    <row r="43" spans="1:23" ht="17.25" customHeight="1" x14ac:dyDescent="0.25">
      <c r="A43" s="12"/>
      <c r="B43" s="130" t="s">
        <v>40</v>
      </c>
      <c r="C43" s="130"/>
      <c r="D43" s="130"/>
      <c r="E43" s="13"/>
      <c r="F43" s="19">
        <v>6994111</v>
      </c>
      <c r="G43" s="15">
        <f t="shared" si="16"/>
        <v>83.318226138564086</v>
      </c>
      <c r="H43" s="15">
        <f t="shared" si="17"/>
        <v>9.6871343490304707</v>
      </c>
      <c r="I43" s="14">
        <f t="shared" si="18"/>
        <v>37.973293156337377</v>
      </c>
      <c r="J43" s="105">
        <v>8394455</v>
      </c>
      <c r="K43" s="106">
        <f t="shared" si="19"/>
        <v>122.99250598079816</v>
      </c>
      <c r="L43" s="106">
        <f t="shared" si="20"/>
        <v>11.515027434842249</v>
      </c>
      <c r="M43" s="105">
        <f t="shared" si="14"/>
        <v>45.421344818816856</v>
      </c>
      <c r="N43" s="105">
        <v>6825176</v>
      </c>
      <c r="O43" s="106">
        <f t="shared" si="21"/>
        <v>101.96400770813081</v>
      </c>
      <c r="P43" s="106">
        <f t="shared" si="24"/>
        <v>9.3881375515818437</v>
      </c>
      <c r="Q43" s="105">
        <f t="shared" si="15"/>
        <v>36.735970719629691</v>
      </c>
      <c r="R43" s="105">
        <v>6693711</v>
      </c>
      <c r="S43" s="106">
        <f t="shared" si="22"/>
        <v>102.99511144462959</v>
      </c>
      <c r="T43" s="106">
        <f t="shared" si="23"/>
        <v>10.393961180124224</v>
      </c>
      <c r="U43" s="105">
        <f t="shared" si="11"/>
        <v>36.008989187153695</v>
      </c>
      <c r="V43" s="107">
        <v>6499057</v>
      </c>
      <c r="W43" s="18"/>
    </row>
    <row r="44" spans="1:23" ht="17.25" customHeight="1" x14ac:dyDescent="0.25">
      <c r="A44" s="12"/>
      <c r="B44" s="130" t="s">
        <v>41</v>
      </c>
      <c r="C44" s="130"/>
      <c r="D44" s="130"/>
      <c r="E44" s="13"/>
      <c r="F44" s="19">
        <v>1529682</v>
      </c>
      <c r="G44" s="15">
        <f t="shared" si="16"/>
        <v>112.93850290674065</v>
      </c>
      <c r="H44" s="15">
        <f t="shared" si="17"/>
        <v>2.1186731301939057</v>
      </c>
      <c r="I44" s="14">
        <f t="shared" si="18"/>
        <v>8.3051388549556151</v>
      </c>
      <c r="J44" s="105">
        <v>1354438</v>
      </c>
      <c r="K44" s="106">
        <f t="shared" si="19"/>
        <v>78.608738650688451</v>
      </c>
      <c r="L44" s="106">
        <f t="shared" si="20"/>
        <v>1.8579396433470508</v>
      </c>
      <c r="M44" s="105">
        <f t="shared" si="14"/>
        <v>7.3286944100252684</v>
      </c>
      <c r="N44" s="105">
        <v>1723012</v>
      </c>
      <c r="O44" s="106">
        <f t="shared" si="21"/>
        <v>128.3203114817951</v>
      </c>
      <c r="P44" s="106">
        <f t="shared" si="24"/>
        <v>2.3700302613480053</v>
      </c>
      <c r="Q44" s="105">
        <f t="shared" si="15"/>
        <v>9.2739759944022815</v>
      </c>
      <c r="R44" s="105">
        <v>1342743</v>
      </c>
      <c r="S44" s="106">
        <f t="shared" si="22"/>
        <v>150.36972499358873</v>
      </c>
      <c r="T44" s="106">
        <f t="shared" si="23"/>
        <v>2.0850046583850932</v>
      </c>
      <c r="U44" s="105">
        <f t="shared" si="11"/>
        <v>7.2233202431545536</v>
      </c>
      <c r="V44" s="107">
        <v>892961</v>
      </c>
      <c r="W44" s="18"/>
    </row>
    <row r="45" spans="1:23" ht="16.5" customHeight="1" x14ac:dyDescent="0.25">
      <c r="A45" s="12"/>
      <c r="B45" s="130" t="s">
        <v>42</v>
      </c>
      <c r="C45" s="130"/>
      <c r="D45" s="130"/>
      <c r="E45" s="13"/>
      <c r="F45" s="19">
        <v>100000</v>
      </c>
      <c r="G45" s="15">
        <f t="shared" si="16"/>
        <v>100</v>
      </c>
      <c r="H45" s="15">
        <f t="shared" si="17"/>
        <v>0.13850415512465375</v>
      </c>
      <c r="I45" s="14">
        <f t="shared" si="18"/>
        <v>0.54293237777234848</v>
      </c>
      <c r="J45" s="105">
        <v>100000</v>
      </c>
      <c r="K45" s="106">
        <f t="shared" si="19"/>
        <v>100</v>
      </c>
      <c r="L45" s="106">
        <f t="shared" si="20"/>
        <v>0.1371742112482853</v>
      </c>
      <c r="M45" s="105">
        <f t="shared" si="14"/>
        <v>0.54108747761250564</v>
      </c>
      <c r="N45" s="105">
        <v>100000</v>
      </c>
      <c r="O45" s="106">
        <f t="shared" si="21"/>
        <v>100</v>
      </c>
      <c r="P45" s="106">
        <f t="shared" si="24"/>
        <v>0.13755158184319119</v>
      </c>
      <c r="Q45" s="105">
        <f t="shared" si="15"/>
        <v>0.53824210129716343</v>
      </c>
      <c r="R45" s="105">
        <v>100000</v>
      </c>
      <c r="S45" s="106">
        <f t="shared" si="22"/>
        <v>200</v>
      </c>
      <c r="T45" s="106">
        <f t="shared" si="23"/>
        <v>0.15527950310559005</v>
      </c>
      <c r="U45" s="105">
        <f t="shared" si="11"/>
        <v>0.53795255258486196</v>
      </c>
      <c r="V45" s="107">
        <v>50000</v>
      </c>
    </row>
    <row r="46" spans="1:23" ht="18" customHeight="1" x14ac:dyDescent="0.25">
      <c r="A46" s="20"/>
      <c r="B46" s="145" t="s">
        <v>63</v>
      </c>
      <c r="C46" s="145"/>
      <c r="D46" s="145"/>
      <c r="E46" s="21"/>
      <c r="F46" s="122">
        <v>72200000</v>
      </c>
      <c r="G46" s="123">
        <f t="shared" si="16"/>
        <v>99.039780521262003</v>
      </c>
      <c r="H46" s="123">
        <f t="shared" si="17"/>
        <v>100</v>
      </c>
      <c r="I46" s="124">
        <f t="shared" si="18"/>
        <v>391.99717675163561</v>
      </c>
      <c r="J46" s="111">
        <v>72900000</v>
      </c>
      <c r="K46" s="112">
        <f t="shared" si="19"/>
        <v>100.27510316368637</v>
      </c>
      <c r="L46" s="112">
        <f>IF(ISERROR(J46/$J$46*100),"",J46/$J$46*100)</f>
        <v>100</v>
      </c>
      <c r="M46" s="111">
        <f t="shared" si="14"/>
        <v>394.45277117951662</v>
      </c>
      <c r="N46" s="111">
        <v>72700000</v>
      </c>
      <c r="O46" s="112">
        <f t="shared" si="21"/>
        <v>112.88819875776397</v>
      </c>
      <c r="P46" s="112">
        <f t="shared" si="24"/>
        <v>100</v>
      </c>
      <c r="Q46" s="111">
        <f t="shared" si="15"/>
        <v>391.30200764303783</v>
      </c>
      <c r="R46" s="111">
        <f>SUM(R33:R45)</f>
        <v>64400000</v>
      </c>
      <c r="S46" s="112">
        <f t="shared" si="22"/>
        <v>97.575757575757578</v>
      </c>
      <c r="T46" s="112">
        <f t="shared" si="23"/>
        <v>100</v>
      </c>
      <c r="U46" s="111">
        <f t="shared" si="11"/>
        <v>346.44144386465115</v>
      </c>
      <c r="V46" s="113">
        <f>SUM(V33:V45)</f>
        <v>66000000</v>
      </c>
    </row>
    <row r="47" spans="1:23" ht="13.5" customHeight="1" x14ac:dyDescent="0.25">
      <c r="B47" s="146" t="s">
        <v>100</v>
      </c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</row>
    <row r="48" spans="1:23" x14ac:dyDescent="0.25">
      <c r="B48" s="2" t="s">
        <v>64</v>
      </c>
      <c r="L48" s="22" t="s">
        <v>103</v>
      </c>
      <c r="N48" s="22" t="s">
        <v>98</v>
      </c>
      <c r="P48" s="22" t="s">
        <v>97</v>
      </c>
      <c r="R48" s="23" t="s">
        <v>99</v>
      </c>
    </row>
    <row r="49" spans="2:18" x14ac:dyDescent="0.25">
      <c r="D49" s="2" t="s">
        <v>73</v>
      </c>
      <c r="L49" s="125">
        <v>184185</v>
      </c>
      <c r="N49" s="3">
        <v>184813</v>
      </c>
      <c r="P49" s="24">
        <v>185790</v>
      </c>
      <c r="R49" s="24">
        <v>185890</v>
      </c>
    </row>
    <row r="50" spans="2:18" x14ac:dyDescent="0.25">
      <c r="B50" s="2" t="s">
        <v>44</v>
      </c>
    </row>
  </sheetData>
  <mergeCells count="63">
    <mergeCell ref="B46:D46"/>
    <mergeCell ref="B47:V47"/>
    <mergeCell ref="B38:D38"/>
    <mergeCell ref="B39:D39"/>
    <mergeCell ref="B40:D40"/>
    <mergeCell ref="B41:D41"/>
    <mergeCell ref="B42:D42"/>
    <mergeCell ref="B43:D43"/>
    <mergeCell ref="B44:D44"/>
    <mergeCell ref="B45:D45"/>
    <mergeCell ref="B36:D36"/>
    <mergeCell ref="B37:D37"/>
    <mergeCell ref="B28:D28"/>
    <mergeCell ref="B29:D29"/>
    <mergeCell ref="A32:E32"/>
    <mergeCell ref="B33:D33"/>
    <mergeCell ref="B30:D30"/>
    <mergeCell ref="B31:D31"/>
    <mergeCell ref="B34:D34"/>
    <mergeCell ref="B35:D35"/>
    <mergeCell ref="B21:D21"/>
    <mergeCell ref="B22:D22"/>
    <mergeCell ref="B23:D23"/>
    <mergeCell ref="B26:D26"/>
    <mergeCell ref="B27:D27"/>
    <mergeCell ref="B24:D24"/>
    <mergeCell ref="B25:D25"/>
    <mergeCell ref="B20:D20"/>
    <mergeCell ref="B18:D18"/>
    <mergeCell ref="B17:D17"/>
    <mergeCell ref="B13:D13"/>
    <mergeCell ref="H5:H6"/>
    <mergeCell ref="B19:D19"/>
    <mergeCell ref="B12:D12"/>
    <mergeCell ref="B14:D14"/>
    <mergeCell ref="B15:D15"/>
    <mergeCell ref="B16:D16"/>
    <mergeCell ref="V5:V6"/>
    <mergeCell ref="A7:E7"/>
    <mergeCell ref="B8:D8"/>
    <mergeCell ref="B9:D9"/>
    <mergeCell ref="B10:D10"/>
    <mergeCell ref="A4:E6"/>
    <mergeCell ref="R4:U4"/>
    <mergeCell ref="T5:T6"/>
    <mergeCell ref="U5:U6"/>
    <mergeCell ref="R5:R6"/>
    <mergeCell ref="S5:S6"/>
    <mergeCell ref="K5:K6"/>
    <mergeCell ref="L5:L6"/>
    <mergeCell ref="M5:M6"/>
    <mergeCell ref="J4:M4"/>
    <mergeCell ref="J5:J6"/>
    <mergeCell ref="F4:I4"/>
    <mergeCell ref="F5:F6"/>
    <mergeCell ref="G5:G6"/>
    <mergeCell ref="I5:I6"/>
    <mergeCell ref="B11:D11"/>
    <mergeCell ref="N4:Q4"/>
    <mergeCell ref="N5:N6"/>
    <mergeCell ref="O5:O6"/>
    <mergeCell ref="P5:P6"/>
    <mergeCell ref="Q5:Q6"/>
  </mergeCells>
  <phoneticPr fontId="2"/>
  <pageMargins left="0.74" right="0.71" top="0.55000000000000004" bottom="0.47" header="0.51181102362204722" footer="0.51181102362204722"/>
  <pageSetup paperSize="9" scale="56" firstPageNumber="113" orientation="landscape" useFirstPageNumber="1" r:id="rId1"/>
  <headerFooter alignWithMargins="0"/>
  <ignoredErrors>
    <ignoredError sqref="G8:I4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view="pageBreakPreview" zoomScaleNormal="100" zoomScaleSheetLayoutView="100" workbookViewId="0"/>
  </sheetViews>
  <sheetFormatPr defaultRowHeight="15.75" x14ac:dyDescent="0.15"/>
  <cols>
    <col min="1" max="1" width="6.875" style="29" customWidth="1"/>
    <col min="2" max="2" width="8.625" style="29" customWidth="1"/>
    <col min="3" max="3" width="9.625" style="29" customWidth="1"/>
    <col min="4" max="4" width="11.625" style="29" customWidth="1"/>
    <col min="5" max="5" width="6.25" style="29" customWidth="1"/>
    <col min="6" max="16384" width="9" style="29"/>
  </cols>
  <sheetData>
    <row r="1" spans="1:5" ht="27.75" customHeight="1" x14ac:dyDescent="0.15">
      <c r="A1" s="97" t="s">
        <v>66</v>
      </c>
      <c r="B1" s="98"/>
      <c r="C1" s="98"/>
      <c r="D1" s="126" t="s">
        <v>106</v>
      </c>
      <c r="E1" s="98"/>
    </row>
    <row r="2" spans="1:5" ht="18" customHeight="1" x14ac:dyDescent="0.15">
      <c r="A2" s="99"/>
      <c r="B2" s="98"/>
      <c r="C2" s="98"/>
      <c r="D2" s="98"/>
      <c r="E2" s="98"/>
    </row>
    <row r="3" spans="1:5" ht="21.75" customHeight="1" x14ac:dyDescent="0.15">
      <c r="A3" s="98"/>
      <c r="B3" s="100" t="s">
        <v>65</v>
      </c>
      <c r="C3" s="100"/>
      <c r="D3" s="101"/>
      <c r="E3" s="100"/>
    </row>
    <row r="4" spans="1:5" ht="21.75" customHeight="1" x14ac:dyDescent="0.15">
      <c r="A4" s="98"/>
      <c r="B4" s="100"/>
      <c r="C4" s="148">
        <v>20320484</v>
      </c>
      <c r="D4" s="148"/>
      <c r="E4" s="102" t="s">
        <v>4</v>
      </c>
    </row>
    <row r="5" spans="1:5" ht="21.75" customHeight="1" x14ac:dyDescent="0.15">
      <c r="A5" s="98"/>
      <c r="B5" s="100" t="s">
        <v>46</v>
      </c>
      <c r="C5" s="100"/>
      <c r="D5" s="101"/>
      <c r="E5" s="100"/>
    </row>
    <row r="6" spans="1:5" ht="21.75" customHeight="1" x14ac:dyDescent="0.15">
      <c r="A6" s="98"/>
      <c r="B6" s="100"/>
      <c r="C6" s="148">
        <v>1478037</v>
      </c>
      <c r="D6" s="148"/>
      <c r="E6" s="102" t="s">
        <v>4</v>
      </c>
    </row>
    <row r="7" spans="1:5" ht="21.75" customHeight="1" x14ac:dyDescent="0.15">
      <c r="A7" s="98"/>
      <c r="B7" s="100" t="s">
        <v>47</v>
      </c>
      <c r="C7" s="100"/>
      <c r="D7" s="101"/>
      <c r="E7" s="100"/>
    </row>
    <row r="8" spans="1:5" ht="21.75" customHeight="1" x14ac:dyDescent="0.15">
      <c r="A8" s="98"/>
      <c r="B8" s="100"/>
      <c r="C8" s="147">
        <v>16108340</v>
      </c>
      <c r="D8" s="147"/>
      <c r="E8" s="102" t="s">
        <v>4</v>
      </c>
    </row>
    <row r="9" spans="1:5" ht="21.75" customHeight="1" x14ac:dyDescent="0.15">
      <c r="A9" s="98"/>
      <c r="B9" s="100" t="s">
        <v>48</v>
      </c>
      <c r="C9" s="100"/>
      <c r="D9" s="101"/>
      <c r="E9" s="100"/>
    </row>
    <row r="10" spans="1:5" ht="21.75" customHeight="1" x14ac:dyDescent="0.15">
      <c r="A10" s="98"/>
      <c r="B10" s="100"/>
      <c r="C10" s="147">
        <v>2766203</v>
      </c>
      <c r="D10" s="147"/>
      <c r="E10" s="102" t="s">
        <v>4</v>
      </c>
    </row>
    <row r="11" spans="1:5" ht="21.75" customHeight="1" x14ac:dyDescent="0.15">
      <c r="A11" s="98"/>
      <c r="B11" s="100"/>
      <c r="C11" s="103"/>
      <c r="D11" s="103"/>
      <c r="E11" s="102"/>
    </row>
    <row r="12" spans="1:5" ht="21.75" customHeight="1" x14ac:dyDescent="0.15">
      <c r="A12" s="98"/>
      <c r="B12" s="100" t="s">
        <v>44</v>
      </c>
      <c r="C12" s="100"/>
      <c r="D12" s="100"/>
      <c r="E12" s="100"/>
    </row>
    <row r="13" spans="1:5" x14ac:dyDescent="0.15">
      <c r="A13" s="98"/>
      <c r="B13" s="98"/>
      <c r="C13" s="147"/>
      <c r="D13" s="147"/>
      <c r="E13" s="104"/>
    </row>
    <row r="14" spans="1:5" x14ac:dyDescent="0.15">
      <c r="A14" s="98"/>
      <c r="B14" s="98"/>
      <c r="C14" s="98"/>
      <c r="D14" s="98"/>
      <c r="E14" s="98"/>
    </row>
  </sheetData>
  <mergeCells count="5">
    <mergeCell ref="C13:D13"/>
    <mergeCell ref="C4:D4"/>
    <mergeCell ref="C6:D6"/>
    <mergeCell ref="C8:D8"/>
    <mergeCell ref="C10:D10"/>
  </mergeCells>
  <phoneticPr fontId="2"/>
  <pageMargins left="0.74803149606299213" right="0.74803149606299213" top="0.98425196850393704" bottom="0.35433070866141736" header="0.51181102362204722" footer="0.23622047244094491"/>
  <pageSetup paperSize="9" scale="90" firstPageNumber="114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5"/>
  <sheetViews>
    <sheetView view="pageBreakPreview" zoomScale="83" zoomScaleNormal="75" zoomScaleSheetLayoutView="83" workbookViewId="0"/>
  </sheetViews>
  <sheetFormatPr defaultRowHeight="15.75" x14ac:dyDescent="0.15"/>
  <cols>
    <col min="1" max="1" width="4.125" style="29" customWidth="1"/>
    <col min="2" max="2" width="20.5" style="83" customWidth="1"/>
    <col min="3" max="3" width="1.5" style="29" customWidth="1"/>
    <col min="4" max="4" width="13.75" style="29" customWidth="1"/>
    <col min="5" max="5" width="6.5" style="29" customWidth="1"/>
    <col min="6" max="6" width="13.75" style="29" customWidth="1"/>
    <col min="7" max="7" width="6.5" style="29" customWidth="1"/>
    <col min="8" max="8" width="13.75" style="29" customWidth="1"/>
    <col min="9" max="9" width="6.5" style="29" customWidth="1"/>
    <col min="10" max="10" width="13.75" style="29" customWidth="1"/>
    <col min="11" max="11" width="6.5" style="29" customWidth="1"/>
    <col min="12" max="12" width="13.75" style="29" customWidth="1"/>
    <col min="13" max="13" width="6.5" style="29" customWidth="1"/>
    <col min="14" max="14" width="13.75" style="29" customWidth="1"/>
    <col min="15" max="15" width="6.5" style="29" customWidth="1"/>
    <col min="16" max="16" width="13.875" style="28" customWidth="1"/>
    <col min="17" max="17" width="6.5" style="29" customWidth="1"/>
    <col min="18" max="18" width="13.875" style="28" customWidth="1"/>
    <col min="19" max="19" width="6.5" style="29" customWidth="1"/>
    <col min="20" max="20" width="13.875" style="28" customWidth="1"/>
    <col min="21" max="21" width="6.5" style="29" customWidth="1"/>
    <col min="22" max="22" width="13.875" style="28" customWidth="1"/>
    <col min="23" max="23" width="6.5" style="29" customWidth="1"/>
    <col min="24" max="24" width="5.5" style="29" customWidth="1"/>
    <col min="25" max="25" width="9.875" style="29" customWidth="1"/>
    <col min="26" max="26" width="5.5" style="29" customWidth="1"/>
    <col min="27" max="27" width="11.375" style="29" customWidth="1"/>
    <col min="28" max="28" width="6.75" style="29" customWidth="1"/>
    <col min="29" max="29" width="10.125" style="29" customWidth="1"/>
    <col min="30" max="30" width="7.625" style="29" customWidth="1"/>
    <col min="31" max="16384" width="9" style="29"/>
  </cols>
  <sheetData>
    <row r="1" spans="1:28" ht="21.75" customHeight="1" x14ac:dyDescent="0.15">
      <c r="A1" s="25" t="s">
        <v>0</v>
      </c>
      <c r="B1" s="26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Q1" s="28"/>
      <c r="S1" s="28"/>
      <c r="U1" s="28"/>
      <c r="W1" s="28"/>
      <c r="X1" s="28"/>
      <c r="Y1" s="28"/>
      <c r="Z1" s="28"/>
      <c r="AA1" s="28"/>
      <c r="AB1" s="28"/>
    </row>
    <row r="2" spans="1:28" ht="4.5" customHeight="1" x14ac:dyDescent="0.15">
      <c r="A2" s="27"/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Q2" s="28"/>
      <c r="S2" s="28"/>
      <c r="U2" s="28"/>
      <c r="W2" s="28"/>
      <c r="X2" s="28"/>
      <c r="Y2" s="28"/>
      <c r="Z2" s="28"/>
      <c r="AA2" s="28"/>
      <c r="AB2" s="28"/>
    </row>
    <row r="3" spans="1:28" ht="22.5" customHeight="1" x14ac:dyDescent="0.25">
      <c r="A3" s="30" t="s">
        <v>101</v>
      </c>
      <c r="B3" s="31"/>
      <c r="C3" s="32"/>
      <c r="D3" s="32"/>
      <c r="E3" s="32"/>
      <c r="F3" s="32"/>
      <c r="G3" s="32"/>
      <c r="H3" s="32"/>
      <c r="I3" s="32"/>
      <c r="J3" s="32"/>
      <c r="K3" s="32"/>
      <c r="L3" s="154" t="s">
        <v>105</v>
      </c>
      <c r="M3" s="154"/>
      <c r="N3" s="154"/>
      <c r="O3" s="154"/>
      <c r="P3" s="154"/>
      <c r="Q3" s="154"/>
      <c r="R3" s="154"/>
      <c r="S3" s="154"/>
      <c r="T3" s="154"/>
      <c r="U3" s="154"/>
      <c r="V3" s="155"/>
      <c r="W3" s="155"/>
      <c r="X3" s="33"/>
      <c r="Y3" s="149"/>
      <c r="Z3" s="149"/>
      <c r="AA3" s="149"/>
      <c r="AB3" s="149"/>
    </row>
    <row r="4" spans="1:28" ht="19.5" customHeight="1" x14ac:dyDescent="0.15">
      <c r="A4" s="34"/>
      <c r="B4" s="35" t="s">
        <v>1</v>
      </c>
      <c r="C4" s="36"/>
      <c r="D4" s="151" t="s">
        <v>75</v>
      </c>
      <c r="E4" s="153"/>
      <c r="F4" s="151" t="s">
        <v>76</v>
      </c>
      <c r="G4" s="153"/>
      <c r="H4" s="151" t="s">
        <v>77</v>
      </c>
      <c r="I4" s="153"/>
      <c r="J4" s="151" t="s">
        <v>72</v>
      </c>
      <c r="K4" s="153"/>
      <c r="L4" s="151" t="s">
        <v>74</v>
      </c>
      <c r="M4" s="153"/>
      <c r="N4" s="151" t="s">
        <v>78</v>
      </c>
      <c r="O4" s="153"/>
      <c r="P4" s="151" t="s">
        <v>79</v>
      </c>
      <c r="Q4" s="152"/>
      <c r="R4" s="151" t="s">
        <v>84</v>
      </c>
      <c r="S4" s="153"/>
      <c r="T4" s="151" t="s">
        <v>95</v>
      </c>
      <c r="U4" s="153"/>
      <c r="V4" s="151" t="s">
        <v>104</v>
      </c>
      <c r="W4" s="153"/>
      <c r="X4" s="37"/>
      <c r="Y4" s="150"/>
      <c r="Z4" s="150"/>
      <c r="AA4" s="150"/>
      <c r="AB4" s="150"/>
    </row>
    <row r="5" spans="1:28" ht="19.5" customHeight="1" x14ac:dyDescent="0.15">
      <c r="A5" s="38"/>
      <c r="B5" s="39" t="s">
        <v>5</v>
      </c>
      <c r="C5" s="40"/>
      <c r="D5" s="41" t="s">
        <v>2</v>
      </c>
      <c r="E5" s="41" t="s">
        <v>3</v>
      </c>
      <c r="F5" s="41" t="s">
        <v>2</v>
      </c>
      <c r="G5" s="41" t="s">
        <v>3</v>
      </c>
      <c r="H5" s="42" t="s">
        <v>2</v>
      </c>
      <c r="I5" s="43" t="s">
        <v>3</v>
      </c>
      <c r="J5" s="41" t="s">
        <v>2</v>
      </c>
      <c r="K5" s="41" t="s">
        <v>3</v>
      </c>
      <c r="L5" s="41" t="s">
        <v>2</v>
      </c>
      <c r="M5" s="41" t="s">
        <v>3</v>
      </c>
      <c r="N5" s="41" t="s">
        <v>2</v>
      </c>
      <c r="O5" s="41" t="s">
        <v>3</v>
      </c>
      <c r="P5" s="41" t="s">
        <v>2</v>
      </c>
      <c r="Q5" s="44" t="s">
        <v>3</v>
      </c>
      <c r="R5" s="41" t="s">
        <v>2</v>
      </c>
      <c r="S5" s="41" t="s">
        <v>3</v>
      </c>
      <c r="T5" s="41" t="s">
        <v>2</v>
      </c>
      <c r="U5" s="41" t="s">
        <v>3</v>
      </c>
      <c r="V5" s="43" t="s">
        <v>2</v>
      </c>
      <c r="W5" s="41" t="s">
        <v>3</v>
      </c>
      <c r="X5" s="45"/>
      <c r="Y5" s="45"/>
      <c r="Z5" s="45"/>
      <c r="AA5" s="45"/>
      <c r="AB5" s="45"/>
    </row>
    <row r="6" spans="1:28" ht="17.25" customHeight="1" x14ac:dyDescent="0.15">
      <c r="A6" s="46"/>
      <c r="B6" s="47"/>
      <c r="C6" s="36"/>
      <c r="D6" s="48" t="s">
        <v>4</v>
      </c>
      <c r="E6" s="49"/>
      <c r="F6" s="50" t="s">
        <v>4</v>
      </c>
      <c r="G6" s="49"/>
      <c r="H6" s="51" t="s">
        <v>4</v>
      </c>
      <c r="I6" s="52"/>
      <c r="J6" s="51" t="s">
        <v>4</v>
      </c>
      <c r="K6" s="49"/>
      <c r="L6" s="50" t="s">
        <v>4</v>
      </c>
      <c r="M6" s="49"/>
      <c r="N6" s="51" t="s">
        <v>4</v>
      </c>
      <c r="O6" s="52"/>
      <c r="P6" s="50" t="s">
        <v>4</v>
      </c>
      <c r="Q6" s="52"/>
      <c r="R6" s="50" t="s">
        <v>4</v>
      </c>
      <c r="S6" s="52"/>
      <c r="T6" s="50" t="s">
        <v>4</v>
      </c>
      <c r="U6" s="52"/>
      <c r="V6" s="51" t="s">
        <v>4</v>
      </c>
      <c r="W6" s="53"/>
      <c r="X6" s="54"/>
      <c r="Y6" s="54"/>
      <c r="Z6" s="54"/>
      <c r="AA6" s="55"/>
      <c r="AB6" s="55"/>
    </row>
    <row r="7" spans="1:28" ht="16.5" customHeight="1" x14ac:dyDescent="0.15">
      <c r="A7" s="56"/>
      <c r="B7" s="57" t="s">
        <v>6</v>
      </c>
      <c r="C7" s="58"/>
      <c r="D7" s="114">
        <v>21654712</v>
      </c>
      <c r="E7" s="115">
        <f>D7/V7*100</f>
        <v>91.004603746901211</v>
      </c>
      <c r="F7" s="115">
        <v>21862215</v>
      </c>
      <c r="G7" s="115">
        <f>F7/V7*100</f>
        <v>91.876641587501126</v>
      </c>
      <c r="H7" s="115">
        <v>22501147</v>
      </c>
      <c r="I7" s="115">
        <f>H7/V7*100</f>
        <v>94.561773279911321</v>
      </c>
      <c r="J7" s="115">
        <v>23019575</v>
      </c>
      <c r="K7" s="115">
        <f t="shared" ref="K7:K31" si="0">J7/V7*100</f>
        <v>96.740483147366419</v>
      </c>
      <c r="L7" s="115">
        <v>23199590</v>
      </c>
      <c r="M7" s="115">
        <f>L7/V7*100</f>
        <v>97.497001809147676</v>
      </c>
      <c r="N7" s="115">
        <v>23559046</v>
      </c>
      <c r="O7" s="115">
        <f>N7/V7*100</f>
        <v>99.007626879776467</v>
      </c>
      <c r="P7" s="115">
        <v>23680435</v>
      </c>
      <c r="Q7" s="115">
        <f>P7/V7*100</f>
        <v>99.517767944881953</v>
      </c>
      <c r="R7" s="115">
        <v>24089652</v>
      </c>
      <c r="S7" s="115">
        <f>R7/V7*100</f>
        <v>101.23751517271373</v>
      </c>
      <c r="T7" s="115">
        <v>24009805</v>
      </c>
      <c r="U7" s="115">
        <f>T7/V7*100</f>
        <v>100.90195566052171</v>
      </c>
      <c r="V7" s="60">
        <v>23795183</v>
      </c>
      <c r="W7" s="61">
        <v>100</v>
      </c>
      <c r="X7" s="54"/>
      <c r="Y7" s="62"/>
      <c r="Z7" s="54"/>
      <c r="AA7" s="55"/>
      <c r="AB7" s="55"/>
    </row>
    <row r="8" spans="1:28" ht="16.5" customHeight="1" x14ac:dyDescent="0.15">
      <c r="A8" s="56"/>
      <c r="B8" s="57" t="s">
        <v>7</v>
      </c>
      <c r="C8" s="58"/>
      <c r="D8" s="114">
        <v>318945</v>
      </c>
      <c r="E8" s="115">
        <f>D8/V8*100</f>
        <v>93.165334182384328</v>
      </c>
      <c r="F8" s="115">
        <v>305436</v>
      </c>
      <c r="G8" s="115">
        <f>F8/V8*100</f>
        <v>89.219291762939505</v>
      </c>
      <c r="H8" s="115">
        <v>305940</v>
      </c>
      <c r="I8" s="115">
        <f>H8/V8*100</f>
        <v>89.366512532752239</v>
      </c>
      <c r="J8" s="115">
        <v>322927</v>
      </c>
      <c r="K8" s="115">
        <f t="shared" si="0"/>
        <v>94.32849510578572</v>
      </c>
      <c r="L8" s="115">
        <v>322193</v>
      </c>
      <c r="M8" s="115">
        <f t="shared" ref="M8:M31" si="1">L8/V8*100</f>
        <v>94.114090254510828</v>
      </c>
      <c r="N8" s="115">
        <v>313928</v>
      </c>
      <c r="O8" s="115">
        <f>N8/V8*100</f>
        <v>91.699844892403235</v>
      </c>
      <c r="P8" s="115">
        <v>318709</v>
      </c>
      <c r="Q8" s="115">
        <f t="shared" ref="Q8:Q31" si="2">P8/V8*100</f>
        <v>93.096397472710109</v>
      </c>
      <c r="R8" s="115">
        <v>325609</v>
      </c>
      <c r="S8" s="115">
        <f t="shared" ref="S8:S31" si="3">R8/V8*100</f>
        <v>95.111919916574891</v>
      </c>
      <c r="T8" s="115">
        <v>325218</v>
      </c>
      <c r="U8" s="115">
        <f t="shared" ref="U8:U30" si="4">T8/V8*100</f>
        <v>94.997706978089226</v>
      </c>
      <c r="V8" s="60">
        <v>342343</v>
      </c>
      <c r="W8" s="61">
        <v>100</v>
      </c>
      <c r="X8" s="54"/>
      <c r="Y8" s="62"/>
      <c r="Z8" s="54"/>
      <c r="AA8" s="55"/>
      <c r="AB8" s="55"/>
    </row>
    <row r="9" spans="1:28" ht="16.5" customHeight="1" x14ac:dyDescent="0.15">
      <c r="A9" s="56"/>
      <c r="B9" s="57" t="s">
        <v>8</v>
      </c>
      <c r="C9" s="58"/>
      <c r="D9" s="114">
        <v>96730</v>
      </c>
      <c r="E9" s="115">
        <f>D9/V9*100</f>
        <v>350.77603713373946</v>
      </c>
      <c r="F9" s="115">
        <v>95461</v>
      </c>
      <c r="G9" s="115">
        <f>F9/V9*100</f>
        <v>346.17420945749927</v>
      </c>
      <c r="H9" s="115">
        <v>93878</v>
      </c>
      <c r="I9" s="115">
        <f>H9/V9*100</f>
        <v>340.43371047287496</v>
      </c>
      <c r="J9" s="115">
        <v>79239</v>
      </c>
      <c r="K9" s="115">
        <f t="shared" si="0"/>
        <v>287.34769364664925</v>
      </c>
      <c r="L9" s="115">
        <v>34271</v>
      </c>
      <c r="M9" s="115">
        <f t="shared" si="1"/>
        <v>124.27835799245722</v>
      </c>
      <c r="N9" s="115">
        <v>61135</v>
      </c>
      <c r="O9" s="115">
        <f t="shared" ref="O9:O31" si="5">N9/V9*100</f>
        <v>221.6964026689875</v>
      </c>
      <c r="P9" s="115">
        <v>57770</v>
      </c>
      <c r="Q9" s="115">
        <f>P9/V9*100</f>
        <v>209.49376269219613</v>
      </c>
      <c r="R9" s="115">
        <v>35216</v>
      </c>
      <c r="S9" s="115">
        <f t="shared" si="3"/>
        <v>127.70525094284886</v>
      </c>
      <c r="T9" s="115">
        <v>34186</v>
      </c>
      <c r="U9" s="115">
        <f t="shared" si="4"/>
        <v>123.97011894400929</v>
      </c>
      <c r="V9" s="60">
        <v>27576</v>
      </c>
      <c r="W9" s="61">
        <v>100</v>
      </c>
      <c r="X9" s="54"/>
      <c r="Y9" s="62"/>
      <c r="Z9" s="54"/>
      <c r="AA9" s="55"/>
      <c r="AB9" s="55"/>
    </row>
    <row r="10" spans="1:28" ht="16.5" x14ac:dyDescent="0.15">
      <c r="A10" s="56"/>
      <c r="B10" s="57" t="s">
        <v>9</v>
      </c>
      <c r="C10" s="58"/>
      <c r="D10" s="114">
        <v>74969</v>
      </c>
      <c r="E10" s="115">
        <f>D10/V10*100</f>
        <v>34.393551524493745</v>
      </c>
      <c r="F10" s="115">
        <v>139067</v>
      </c>
      <c r="G10" s="115">
        <f>F10/V10*100</f>
        <v>63.799810986631435</v>
      </c>
      <c r="H10" s="115">
        <v>253909</v>
      </c>
      <c r="I10" s="115">
        <f>H10/V10*100</f>
        <v>116.48591116371678</v>
      </c>
      <c r="J10" s="115">
        <v>186608</v>
      </c>
      <c r="K10" s="115">
        <f t="shared" si="0"/>
        <v>85.610210392065113</v>
      </c>
      <c r="L10" s="115">
        <v>124948</v>
      </c>
      <c r="M10" s="115">
        <f t="shared" si="1"/>
        <v>57.322432950718891</v>
      </c>
      <c r="N10" s="115">
        <v>173406</v>
      </c>
      <c r="O10" s="115">
        <f t="shared" si="5"/>
        <v>79.553524732307523</v>
      </c>
      <c r="P10" s="115">
        <v>137502</v>
      </c>
      <c r="Q10" s="115">
        <f t="shared" si="2"/>
        <v>63.081835448264471</v>
      </c>
      <c r="R10" s="115">
        <v>162499</v>
      </c>
      <c r="S10" s="115">
        <f t="shared" si="3"/>
        <v>74.549716938717452</v>
      </c>
      <c r="T10" s="115">
        <v>144848</v>
      </c>
      <c r="U10" s="115">
        <f t="shared" si="4"/>
        <v>66.45196216062466</v>
      </c>
      <c r="V10" s="60">
        <v>217974</v>
      </c>
      <c r="W10" s="61">
        <v>100</v>
      </c>
      <c r="X10" s="54"/>
      <c r="Y10" s="62"/>
      <c r="Z10" s="54"/>
      <c r="AA10" s="55"/>
      <c r="AB10" s="55"/>
    </row>
    <row r="11" spans="1:28" ht="16.5" x14ac:dyDescent="0.15">
      <c r="A11" s="56"/>
      <c r="B11" s="63" t="s">
        <v>10</v>
      </c>
      <c r="C11" s="58"/>
      <c r="D11" s="114">
        <v>17313</v>
      </c>
      <c r="E11" s="115">
        <f>D11/V11*100</f>
        <v>7.0671075189811416</v>
      </c>
      <c r="F11" s="115">
        <v>213860</v>
      </c>
      <c r="G11" s="115">
        <f>F11/V11*100</f>
        <v>87.296922197730424</v>
      </c>
      <c r="H11" s="115">
        <v>133942</v>
      </c>
      <c r="I11" s="115">
        <f>H11/V11*100</f>
        <v>54.674667319781214</v>
      </c>
      <c r="J11" s="115">
        <v>205259</v>
      </c>
      <c r="K11" s="115">
        <f t="shared" si="0"/>
        <v>83.786023348844807</v>
      </c>
      <c r="L11" s="115">
        <v>73788</v>
      </c>
      <c r="M11" s="115">
        <f t="shared" si="1"/>
        <v>30.120009796718101</v>
      </c>
      <c r="N11" s="115">
        <v>175665</v>
      </c>
      <c r="O11" s="115">
        <f t="shared" si="5"/>
        <v>71.705853539064407</v>
      </c>
      <c r="P11" s="115">
        <v>116532</v>
      </c>
      <c r="Q11" s="115">
        <f>P11/V11*100</f>
        <v>47.567964731814847</v>
      </c>
      <c r="R11" s="115">
        <v>93528</v>
      </c>
      <c r="S11" s="115">
        <f t="shared" si="3"/>
        <v>38.177810433504774</v>
      </c>
      <c r="T11" s="115">
        <v>164031</v>
      </c>
      <c r="U11" s="115">
        <f t="shared" si="4"/>
        <v>66.956894440362476</v>
      </c>
      <c r="V11" s="60">
        <v>244980</v>
      </c>
      <c r="W11" s="61">
        <v>100</v>
      </c>
      <c r="X11" s="54"/>
      <c r="Y11" s="62"/>
      <c r="Z11" s="54"/>
      <c r="AA11" s="55"/>
      <c r="AB11" s="55"/>
    </row>
    <row r="12" spans="1:28" ht="16.5" x14ac:dyDescent="0.15">
      <c r="A12" s="56"/>
      <c r="B12" s="57" t="s">
        <v>86</v>
      </c>
      <c r="C12" s="58"/>
      <c r="D12" s="116" t="s">
        <v>80</v>
      </c>
      <c r="E12" s="117" t="s">
        <v>80</v>
      </c>
      <c r="F12" s="117" t="s">
        <v>80</v>
      </c>
      <c r="G12" s="117" t="s">
        <v>80</v>
      </c>
      <c r="H12" s="117" t="s">
        <v>80</v>
      </c>
      <c r="I12" s="117" t="s">
        <v>80</v>
      </c>
      <c r="J12" s="117" t="s">
        <v>80</v>
      </c>
      <c r="K12" s="117" t="s">
        <v>80</v>
      </c>
      <c r="L12" s="117" t="s">
        <v>80</v>
      </c>
      <c r="M12" s="117" t="s">
        <v>80</v>
      </c>
      <c r="N12" s="117" t="s">
        <v>80</v>
      </c>
      <c r="O12" s="117" t="s">
        <v>80</v>
      </c>
      <c r="P12" s="117" t="s">
        <v>80</v>
      </c>
      <c r="Q12" s="117" t="s">
        <v>80</v>
      </c>
      <c r="R12" s="117" t="s">
        <v>80</v>
      </c>
      <c r="S12" s="117" t="s">
        <v>80</v>
      </c>
      <c r="T12" s="117">
        <v>95934</v>
      </c>
      <c r="U12" s="117" t="s">
        <v>80</v>
      </c>
      <c r="V12" s="60">
        <v>229319</v>
      </c>
      <c r="W12" s="61">
        <v>100</v>
      </c>
      <c r="X12" s="54"/>
      <c r="Y12" s="62"/>
      <c r="Z12" s="54"/>
      <c r="AA12" s="55"/>
      <c r="AB12" s="55"/>
    </row>
    <row r="13" spans="1:28" ht="16.5" customHeight="1" x14ac:dyDescent="0.15">
      <c r="A13" s="56"/>
      <c r="B13" s="57" t="s">
        <v>11</v>
      </c>
      <c r="C13" s="58"/>
      <c r="D13" s="114">
        <v>1522920</v>
      </c>
      <c r="E13" s="115">
        <f>D13/V13*100</f>
        <v>38.54576379292017</v>
      </c>
      <c r="F13" s="115">
        <v>1509941</v>
      </c>
      <c r="G13" s="115">
        <f>F13/V13*100</f>
        <v>38.217259690099063</v>
      </c>
      <c r="H13" s="115">
        <v>1913419</v>
      </c>
      <c r="I13" s="115">
        <f>H13/V13*100</f>
        <v>48.42946235579381</v>
      </c>
      <c r="J13" s="115">
        <v>3366939</v>
      </c>
      <c r="K13" s="115">
        <f t="shared" si="0"/>
        <v>85.218682136402975</v>
      </c>
      <c r="L13" s="115">
        <v>3052369</v>
      </c>
      <c r="M13" s="115">
        <f t="shared" si="1"/>
        <v>77.256779399332814</v>
      </c>
      <c r="N13" s="115">
        <v>3096251</v>
      </c>
      <c r="O13" s="115">
        <f t="shared" si="5"/>
        <v>78.367451796281401</v>
      </c>
      <c r="P13" s="115">
        <v>3026816</v>
      </c>
      <c r="Q13" s="115">
        <f t="shared" si="2"/>
        <v>76.610021918834505</v>
      </c>
      <c r="R13" s="115">
        <v>2886969</v>
      </c>
      <c r="S13" s="115">
        <f t="shared" si="3"/>
        <v>73.070433871433124</v>
      </c>
      <c r="T13" s="115">
        <v>3612847</v>
      </c>
      <c r="U13" s="115">
        <f t="shared" si="4"/>
        <v>91.442719960313241</v>
      </c>
      <c r="V13" s="60">
        <v>3950940</v>
      </c>
      <c r="W13" s="61">
        <v>100</v>
      </c>
      <c r="X13" s="66"/>
      <c r="Y13" s="67"/>
      <c r="Z13" s="66"/>
      <c r="AA13" s="66"/>
      <c r="AB13" s="68"/>
    </row>
    <row r="14" spans="1:28" ht="16.5" customHeight="1" x14ac:dyDescent="0.15">
      <c r="A14" s="56"/>
      <c r="B14" s="69" t="s">
        <v>12</v>
      </c>
      <c r="C14" s="58"/>
      <c r="D14" s="114">
        <v>34541</v>
      </c>
      <c r="E14" s="115">
        <f>D14/V14*100</f>
        <v>117.07622953597938</v>
      </c>
      <c r="F14" s="115">
        <v>34110</v>
      </c>
      <c r="G14" s="115">
        <f>F14/V14*100</f>
        <v>115.61536114971358</v>
      </c>
      <c r="H14" s="115">
        <v>33765</v>
      </c>
      <c r="I14" s="115">
        <f>H14/V14*100</f>
        <v>114.44598854353794</v>
      </c>
      <c r="J14" s="115">
        <v>33408</v>
      </c>
      <c r="K14" s="115">
        <f t="shared" si="0"/>
        <v>113.23594210758228</v>
      </c>
      <c r="L14" s="115">
        <v>33448</v>
      </c>
      <c r="M14" s="115">
        <f t="shared" si="1"/>
        <v>113.37152154018236</v>
      </c>
      <c r="N14" s="115">
        <v>32208</v>
      </c>
      <c r="O14" s="115">
        <f t="shared" si="5"/>
        <v>109.16855912958003</v>
      </c>
      <c r="P14" s="115">
        <v>30899</v>
      </c>
      <c r="Q14" s="115">
        <f>P14/V14*100</f>
        <v>104.7317221977426</v>
      </c>
      <c r="R14" s="115">
        <v>29553</v>
      </c>
      <c r="S14" s="115">
        <f t="shared" si="3"/>
        <v>100.16947429075009</v>
      </c>
      <c r="T14" s="115">
        <v>25285</v>
      </c>
      <c r="U14" s="115">
        <f t="shared" si="4"/>
        <v>85.703148832322142</v>
      </c>
      <c r="V14" s="60">
        <v>29503</v>
      </c>
      <c r="W14" s="61">
        <v>100</v>
      </c>
      <c r="X14" s="54"/>
      <c r="Y14" s="62"/>
      <c r="Z14" s="54"/>
      <c r="AA14" s="55"/>
      <c r="AB14" s="55"/>
    </row>
    <row r="15" spans="1:28" ht="16.5" customHeight="1" x14ac:dyDescent="0.15">
      <c r="A15" s="56"/>
      <c r="B15" s="57" t="s">
        <v>13</v>
      </c>
      <c r="C15" s="58"/>
      <c r="D15" s="114">
        <v>164431</v>
      </c>
      <c r="E15" s="117" t="s">
        <v>88</v>
      </c>
      <c r="F15" s="115">
        <v>150309</v>
      </c>
      <c r="G15" s="117" t="s">
        <v>88</v>
      </c>
      <c r="H15" s="115">
        <v>75123</v>
      </c>
      <c r="I15" s="117" t="s">
        <v>88</v>
      </c>
      <c r="J15" s="115">
        <v>117952</v>
      </c>
      <c r="K15" s="117" t="s">
        <v>88</v>
      </c>
      <c r="L15" s="115">
        <v>128222</v>
      </c>
      <c r="M15" s="117" t="s">
        <v>88</v>
      </c>
      <c r="N15" s="115">
        <v>160168</v>
      </c>
      <c r="O15" s="117" t="s">
        <v>88</v>
      </c>
      <c r="P15" s="115">
        <v>172868</v>
      </c>
      <c r="Q15" s="117" t="s">
        <v>88</v>
      </c>
      <c r="R15" s="115">
        <v>92081</v>
      </c>
      <c r="S15" s="117" t="s">
        <v>88</v>
      </c>
      <c r="T15" s="115" t="s">
        <v>80</v>
      </c>
      <c r="U15" s="117" t="s">
        <v>88</v>
      </c>
      <c r="V15" s="65" t="s">
        <v>80</v>
      </c>
      <c r="W15" s="70" t="s">
        <v>88</v>
      </c>
      <c r="X15" s="54"/>
      <c r="Y15" s="54"/>
      <c r="Z15" s="54"/>
      <c r="AA15" s="55"/>
      <c r="AB15" s="55"/>
    </row>
    <row r="16" spans="1:28" ht="16.5" customHeight="1" x14ac:dyDescent="0.15">
      <c r="A16" s="56"/>
      <c r="B16" s="57" t="s">
        <v>81</v>
      </c>
      <c r="C16" s="58"/>
      <c r="D16" s="116" t="s">
        <v>88</v>
      </c>
      <c r="E16" s="117" t="s">
        <v>88</v>
      </c>
      <c r="F16" s="117" t="s">
        <v>91</v>
      </c>
      <c r="G16" s="117" t="s">
        <v>88</v>
      </c>
      <c r="H16" s="117" t="s">
        <v>92</v>
      </c>
      <c r="I16" s="117" t="s">
        <v>88</v>
      </c>
      <c r="J16" s="117" t="s">
        <v>91</v>
      </c>
      <c r="K16" s="117" t="s">
        <v>88</v>
      </c>
      <c r="L16" s="117" t="s">
        <v>91</v>
      </c>
      <c r="M16" s="117" t="s">
        <v>88</v>
      </c>
      <c r="N16" s="117" t="s">
        <v>91</v>
      </c>
      <c r="O16" s="117" t="s">
        <v>88</v>
      </c>
      <c r="P16" s="117" t="s">
        <v>93</v>
      </c>
      <c r="Q16" s="117" t="s">
        <v>88</v>
      </c>
      <c r="R16" s="115">
        <v>28663</v>
      </c>
      <c r="S16" s="115">
        <f t="shared" si="3"/>
        <v>43.117168343938502</v>
      </c>
      <c r="T16" s="115">
        <v>55053</v>
      </c>
      <c r="U16" s="115">
        <f t="shared" si="4"/>
        <v>82.815108985062508</v>
      </c>
      <c r="V16" s="60">
        <v>66477</v>
      </c>
      <c r="W16" s="61">
        <v>100</v>
      </c>
      <c r="X16" s="54"/>
      <c r="Y16" s="54"/>
      <c r="Z16" s="54"/>
      <c r="AA16" s="55"/>
      <c r="AB16" s="55"/>
    </row>
    <row r="17" spans="1:33" ht="16.5" customHeight="1" x14ac:dyDescent="0.15">
      <c r="A17" s="48" t="s">
        <v>67</v>
      </c>
      <c r="B17" s="57" t="s">
        <v>14</v>
      </c>
      <c r="C17" s="58"/>
      <c r="D17" s="114">
        <v>231773</v>
      </c>
      <c r="E17" s="115">
        <f t="shared" ref="E17:E31" si="6">D17/V17*100</f>
        <v>107.63268736910052</v>
      </c>
      <c r="F17" s="115">
        <v>220223</v>
      </c>
      <c r="G17" s="115">
        <f t="shared" ref="G17:G31" si="7">F17/V17*100</f>
        <v>102.26900161142767</v>
      </c>
      <c r="H17" s="115">
        <v>217932</v>
      </c>
      <c r="I17" s="115">
        <f t="shared" ref="I17:I31" si="8">H17/V17*100</f>
        <v>101.20508783906158</v>
      </c>
      <c r="J17" s="115">
        <v>217779</v>
      </c>
      <c r="K17" s="115">
        <f t="shared" si="0"/>
        <v>101.13403641733653</v>
      </c>
      <c r="L17" s="115">
        <v>217650</v>
      </c>
      <c r="M17" s="115">
        <f t="shared" si="1"/>
        <v>101.07413031666643</v>
      </c>
      <c r="N17" s="115">
        <v>217584</v>
      </c>
      <c r="O17" s="115">
        <f t="shared" si="5"/>
        <v>101.04348068376545</v>
      </c>
      <c r="P17" s="115">
        <v>217584</v>
      </c>
      <c r="Q17" s="115">
        <f t="shared" si="2"/>
        <v>101.04348068376545</v>
      </c>
      <c r="R17" s="115">
        <v>218643</v>
      </c>
      <c r="S17" s="115">
        <f t="shared" si="3"/>
        <v>101.53526797531312</v>
      </c>
      <c r="T17" s="115">
        <v>218643</v>
      </c>
      <c r="U17" s="115">
        <f t="shared" si="4"/>
        <v>101.53526797531312</v>
      </c>
      <c r="V17" s="60">
        <v>215337</v>
      </c>
      <c r="W17" s="61">
        <v>100</v>
      </c>
      <c r="X17" s="71"/>
      <c r="Y17" s="72"/>
      <c r="Z17" s="71"/>
      <c r="AA17" s="72"/>
      <c r="AB17" s="71"/>
    </row>
    <row r="18" spans="1:33" ht="16.5" customHeight="1" x14ac:dyDescent="0.15">
      <c r="A18" s="56"/>
      <c r="B18" s="57" t="s">
        <v>15</v>
      </c>
      <c r="C18" s="58"/>
      <c r="D18" s="114">
        <v>203514</v>
      </c>
      <c r="E18" s="115">
        <f t="shared" si="6"/>
        <v>51.519140512270077</v>
      </c>
      <c r="F18" s="115">
        <v>188922</v>
      </c>
      <c r="G18" s="115">
        <f t="shared" si="7"/>
        <v>47.825206442107607</v>
      </c>
      <c r="H18" s="115">
        <v>212234</v>
      </c>
      <c r="I18" s="115">
        <f t="shared" si="8"/>
        <v>53.726590148496555</v>
      </c>
      <c r="J18" s="115">
        <v>156537</v>
      </c>
      <c r="K18" s="115">
        <f t="shared" si="0"/>
        <v>39.627011892888063</v>
      </c>
      <c r="L18" s="115">
        <v>148035</v>
      </c>
      <c r="M18" s="115">
        <f t="shared" si="1"/>
        <v>37.474748497567248</v>
      </c>
      <c r="N18" s="115">
        <v>157972</v>
      </c>
      <c r="O18" s="115">
        <f t="shared" si="5"/>
        <v>39.990279120867996</v>
      </c>
      <c r="P18" s="115">
        <v>176120</v>
      </c>
      <c r="Q18" s="115">
        <f t="shared" si="2"/>
        <v>44.584407102317314</v>
      </c>
      <c r="R18" s="115">
        <v>214228</v>
      </c>
      <c r="S18" s="115">
        <f t="shared" si="3"/>
        <v>54.231367049257514</v>
      </c>
      <c r="T18" s="115">
        <v>228151</v>
      </c>
      <c r="U18" s="115">
        <f t="shared" si="4"/>
        <v>57.755945178292059</v>
      </c>
      <c r="V18" s="60">
        <v>395026</v>
      </c>
      <c r="W18" s="61">
        <v>100</v>
      </c>
    </row>
    <row r="19" spans="1:33" ht="16.5" customHeight="1" x14ac:dyDescent="0.15">
      <c r="A19" s="56"/>
      <c r="B19" s="57" t="s">
        <v>16</v>
      </c>
      <c r="C19" s="58"/>
      <c r="D19" s="114">
        <v>8998790</v>
      </c>
      <c r="E19" s="115">
        <f t="shared" si="6"/>
        <v>97.42321017347669</v>
      </c>
      <c r="F19" s="115">
        <v>8669044</v>
      </c>
      <c r="G19" s="115">
        <f t="shared" si="7"/>
        <v>93.853295344720465</v>
      </c>
      <c r="H19" s="115">
        <v>8281684</v>
      </c>
      <c r="I19" s="115">
        <f t="shared" si="8"/>
        <v>89.659636564729155</v>
      </c>
      <c r="J19" s="115">
        <v>8142259</v>
      </c>
      <c r="K19" s="115">
        <f t="shared" si="0"/>
        <v>88.150185729846143</v>
      </c>
      <c r="L19" s="115">
        <v>7623751</v>
      </c>
      <c r="M19" s="115">
        <f t="shared" si="1"/>
        <v>82.536685041350339</v>
      </c>
      <c r="N19" s="115">
        <v>7211292</v>
      </c>
      <c r="O19" s="115">
        <f t="shared" si="5"/>
        <v>78.071298045438454</v>
      </c>
      <c r="P19" s="115">
        <v>7456715</v>
      </c>
      <c r="Q19" s="115">
        <f t="shared" si="2"/>
        <v>80.728310433815693</v>
      </c>
      <c r="R19" s="115">
        <v>7648345</v>
      </c>
      <c r="S19" s="115">
        <f t="shared" si="3"/>
        <v>82.802945997657417</v>
      </c>
      <c r="T19" s="115">
        <v>7473414</v>
      </c>
      <c r="U19" s="115">
        <f t="shared" si="4"/>
        <v>80.909098093788515</v>
      </c>
      <c r="V19" s="60">
        <v>9236803</v>
      </c>
      <c r="W19" s="61">
        <v>100</v>
      </c>
      <c r="X19" s="28"/>
      <c r="Y19" s="28"/>
      <c r="Z19" s="28"/>
      <c r="AA19" s="28"/>
      <c r="AB19" s="28"/>
    </row>
    <row r="20" spans="1:33" ht="16.5" customHeight="1" x14ac:dyDescent="0.15">
      <c r="A20" s="48" t="s">
        <v>68</v>
      </c>
      <c r="B20" s="57" t="s">
        <v>17</v>
      </c>
      <c r="C20" s="58"/>
      <c r="D20" s="114">
        <v>28095</v>
      </c>
      <c r="E20" s="115">
        <f t="shared" si="6"/>
        <v>108.59230055658627</v>
      </c>
      <c r="F20" s="115">
        <v>27605</v>
      </c>
      <c r="G20" s="115">
        <f t="shared" si="7"/>
        <v>106.69836116264688</v>
      </c>
      <c r="H20" s="115">
        <v>25227</v>
      </c>
      <c r="I20" s="115">
        <f t="shared" si="8"/>
        <v>97.506957328385909</v>
      </c>
      <c r="J20" s="115">
        <v>27513</v>
      </c>
      <c r="K20" s="115">
        <f t="shared" si="0"/>
        <v>106.34276437847868</v>
      </c>
      <c r="L20" s="115">
        <v>26262</v>
      </c>
      <c r="M20" s="115">
        <f t="shared" si="1"/>
        <v>101.50742115027829</v>
      </c>
      <c r="N20" s="115">
        <v>24256</v>
      </c>
      <c r="O20" s="115">
        <f t="shared" si="5"/>
        <v>93.753865182436613</v>
      </c>
      <c r="P20" s="115">
        <v>22130</v>
      </c>
      <c r="Q20" s="115">
        <f t="shared" si="2"/>
        <v>85.536487322201609</v>
      </c>
      <c r="R20" s="115">
        <v>21303</v>
      </c>
      <c r="S20" s="115">
        <f t="shared" si="3"/>
        <v>82.339981447124302</v>
      </c>
      <c r="T20" s="115">
        <v>24071</v>
      </c>
      <c r="U20" s="115">
        <f t="shared" si="4"/>
        <v>93.038806431663573</v>
      </c>
      <c r="V20" s="60">
        <v>25872</v>
      </c>
      <c r="W20" s="61">
        <v>100</v>
      </c>
      <c r="X20" s="73"/>
      <c r="Y20" s="74"/>
      <c r="Z20" s="73"/>
      <c r="AA20" s="74"/>
      <c r="AB20" s="73"/>
    </row>
    <row r="21" spans="1:33" ht="16.5" customHeight="1" x14ac:dyDescent="0.15">
      <c r="A21" s="56"/>
      <c r="B21" s="57" t="s">
        <v>18</v>
      </c>
      <c r="C21" s="58"/>
      <c r="D21" s="114">
        <v>784968</v>
      </c>
      <c r="E21" s="115">
        <f t="shared" si="6"/>
        <v>340.0234777373006</v>
      </c>
      <c r="F21" s="115">
        <v>822904</v>
      </c>
      <c r="G21" s="115">
        <f t="shared" si="7"/>
        <v>356.45616117336709</v>
      </c>
      <c r="H21" s="115">
        <v>826091</v>
      </c>
      <c r="I21" s="115">
        <f t="shared" si="8"/>
        <v>357.83666945338456</v>
      </c>
      <c r="J21" s="115">
        <v>722837</v>
      </c>
      <c r="K21" s="115">
        <f t="shared" si="0"/>
        <v>313.11028039002497</v>
      </c>
      <c r="L21" s="115">
        <v>593613</v>
      </c>
      <c r="M21" s="115">
        <f t="shared" si="1"/>
        <v>257.13450317729161</v>
      </c>
      <c r="N21" s="115">
        <v>438054</v>
      </c>
      <c r="O21" s="115">
        <f t="shared" si="5"/>
        <v>189.75123128170253</v>
      </c>
      <c r="P21" s="115">
        <v>422074</v>
      </c>
      <c r="Q21" s="115">
        <f t="shared" si="2"/>
        <v>182.82919729529536</v>
      </c>
      <c r="R21" s="115">
        <v>336785</v>
      </c>
      <c r="S21" s="115">
        <f t="shared" si="3"/>
        <v>145.88468185933283</v>
      </c>
      <c r="T21" s="115">
        <v>198011</v>
      </c>
      <c r="U21" s="115">
        <f t="shared" si="4"/>
        <v>85.772144660980615</v>
      </c>
      <c r="V21" s="60">
        <v>230857</v>
      </c>
      <c r="W21" s="61">
        <v>100</v>
      </c>
      <c r="X21" s="33"/>
      <c r="Y21" s="28"/>
      <c r="Z21" s="33"/>
      <c r="AA21" s="28"/>
      <c r="AB21" s="33"/>
      <c r="AD21" s="75"/>
      <c r="AF21" s="75"/>
    </row>
    <row r="22" spans="1:33" ht="16.5" customHeight="1" x14ac:dyDescent="0.15">
      <c r="A22" s="56"/>
      <c r="B22" s="57" t="s">
        <v>19</v>
      </c>
      <c r="C22" s="58"/>
      <c r="D22" s="114">
        <v>952347</v>
      </c>
      <c r="E22" s="115">
        <f t="shared" si="6"/>
        <v>86.755716776559709</v>
      </c>
      <c r="F22" s="115">
        <v>962140</v>
      </c>
      <c r="G22" s="115">
        <f t="shared" si="7"/>
        <v>87.647827251410632</v>
      </c>
      <c r="H22" s="115">
        <v>891852</v>
      </c>
      <c r="I22" s="115">
        <f t="shared" si="8"/>
        <v>81.24481887233155</v>
      </c>
      <c r="J22" s="115">
        <v>1121028</v>
      </c>
      <c r="K22" s="115">
        <f t="shared" si="0"/>
        <v>102.12200769949733</v>
      </c>
      <c r="L22" s="115">
        <v>1180251</v>
      </c>
      <c r="M22" s="115">
        <f t="shared" si="1"/>
        <v>107.51703053745261</v>
      </c>
      <c r="N22" s="115">
        <v>1179368</v>
      </c>
      <c r="O22" s="115">
        <f t="shared" si="5"/>
        <v>107.43659210701317</v>
      </c>
      <c r="P22" s="115">
        <v>1160123</v>
      </c>
      <c r="Q22" s="115">
        <f t="shared" si="2"/>
        <v>105.6834351491345</v>
      </c>
      <c r="R22" s="115">
        <v>1143789</v>
      </c>
      <c r="S22" s="115">
        <f t="shared" si="3"/>
        <v>104.19546083113032</v>
      </c>
      <c r="T22" s="115">
        <v>1111978</v>
      </c>
      <c r="U22" s="115">
        <f t="shared" si="4"/>
        <v>101.2975821100558</v>
      </c>
      <c r="V22" s="60">
        <v>1097734</v>
      </c>
      <c r="W22" s="61">
        <v>100</v>
      </c>
      <c r="X22" s="76"/>
      <c r="Y22" s="62"/>
      <c r="Z22" s="76"/>
      <c r="AA22" s="62"/>
      <c r="AB22" s="76"/>
    </row>
    <row r="23" spans="1:33" ht="16.5" customHeight="1" x14ac:dyDescent="0.15">
      <c r="A23" s="56"/>
      <c r="B23" s="57" t="s">
        <v>20</v>
      </c>
      <c r="C23" s="58"/>
      <c r="D23" s="114">
        <v>11295368</v>
      </c>
      <c r="E23" s="115">
        <f t="shared" si="6"/>
        <v>52.137200145859396</v>
      </c>
      <c r="F23" s="115">
        <v>11888741</v>
      </c>
      <c r="G23" s="115">
        <f t="shared" si="7"/>
        <v>54.87609336847499</v>
      </c>
      <c r="H23" s="115">
        <v>11824127</v>
      </c>
      <c r="I23" s="115">
        <f t="shared" si="8"/>
        <v>54.577847835418901</v>
      </c>
      <c r="J23" s="115">
        <v>12062811</v>
      </c>
      <c r="K23" s="115">
        <f t="shared" si="0"/>
        <v>55.679566299094837</v>
      </c>
      <c r="L23" s="115">
        <v>12703324</v>
      </c>
      <c r="M23" s="115">
        <f t="shared" si="1"/>
        <v>58.636048502864099</v>
      </c>
      <c r="N23" s="115">
        <v>14169837</v>
      </c>
      <c r="O23" s="115">
        <f t="shared" si="5"/>
        <v>65.405184470590399</v>
      </c>
      <c r="P23" s="115">
        <v>13633242</v>
      </c>
      <c r="Q23" s="115">
        <f t="shared" si="2"/>
        <v>62.928367344112765</v>
      </c>
      <c r="R23" s="115">
        <v>14162956</v>
      </c>
      <c r="S23" s="115">
        <f t="shared" si="3"/>
        <v>65.373423126099141</v>
      </c>
      <c r="T23" s="115">
        <v>35757231</v>
      </c>
      <c r="U23" s="115">
        <f t="shared" si="4"/>
        <v>165.0483551583913</v>
      </c>
      <c r="V23" s="60">
        <v>21664700</v>
      </c>
      <c r="W23" s="61">
        <v>100</v>
      </c>
      <c r="X23" s="76"/>
      <c r="Y23" s="62"/>
      <c r="Z23" s="76"/>
      <c r="AA23" s="62"/>
      <c r="AB23" s="76"/>
    </row>
    <row r="24" spans="1:33" ht="16.5" customHeight="1" x14ac:dyDescent="0.15">
      <c r="A24" s="56"/>
      <c r="B24" s="57" t="s">
        <v>21</v>
      </c>
      <c r="C24" s="58"/>
      <c r="D24" s="114">
        <v>3797739</v>
      </c>
      <c r="E24" s="115">
        <f t="shared" si="6"/>
        <v>72.040953487141294</v>
      </c>
      <c r="F24" s="115">
        <v>3938755</v>
      </c>
      <c r="G24" s="115">
        <f t="shared" si="7"/>
        <v>74.715946975883597</v>
      </c>
      <c r="H24" s="115">
        <v>4508515</v>
      </c>
      <c r="I24" s="115">
        <f t="shared" si="8"/>
        <v>85.523970818183869</v>
      </c>
      <c r="J24" s="115">
        <v>4333727</v>
      </c>
      <c r="K24" s="115">
        <f t="shared" si="0"/>
        <v>82.208341656171825</v>
      </c>
      <c r="L24" s="115">
        <v>4446119</v>
      </c>
      <c r="M24" s="115">
        <f t="shared" si="1"/>
        <v>84.340354109983622</v>
      </c>
      <c r="N24" s="115">
        <v>4380350</v>
      </c>
      <c r="O24" s="115">
        <f t="shared" si="5"/>
        <v>83.092753506072782</v>
      </c>
      <c r="P24" s="115">
        <v>4602026</v>
      </c>
      <c r="Q24" s="115">
        <f t="shared" si="2"/>
        <v>87.297821417589489</v>
      </c>
      <c r="R24" s="115">
        <v>5129910</v>
      </c>
      <c r="S24" s="115">
        <f t="shared" si="3"/>
        <v>97.311481305908842</v>
      </c>
      <c r="T24" s="115">
        <v>5183314</v>
      </c>
      <c r="U24" s="115">
        <f t="shared" si="4"/>
        <v>98.324524877367352</v>
      </c>
      <c r="V24" s="60">
        <v>5271639</v>
      </c>
      <c r="W24" s="61">
        <v>100</v>
      </c>
      <c r="X24" s="76"/>
      <c r="Y24" s="62"/>
      <c r="Z24" s="76"/>
      <c r="AA24" s="62"/>
      <c r="AB24" s="76"/>
    </row>
    <row r="25" spans="1:33" ht="16.5" customHeight="1" x14ac:dyDescent="0.15">
      <c r="A25" s="56"/>
      <c r="B25" s="57" t="s">
        <v>22</v>
      </c>
      <c r="C25" s="58"/>
      <c r="D25" s="114">
        <v>621357</v>
      </c>
      <c r="E25" s="115">
        <f t="shared" si="6"/>
        <v>447.71515448466681</v>
      </c>
      <c r="F25" s="115">
        <v>431533</v>
      </c>
      <c r="G25" s="115">
        <f t="shared" si="7"/>
        <v>310.93858081623245</v>
      </c>
      <c r="H25" s="115">
        <v>70325</v>
      </c>
      <c r="I25" s="115">
        <f t="shared" si="8"/>
        <v>50.672267696564447</v>
      </c>
      <c r="J25" s="115">
        <v>87920</v>
      </c>
      <c r="K25" s="115">
        <f t="shared" si="0"/>
        <v>63.350242102836063</v>
      </c>
      <c r="L25" s="115">
        <v>298169</v>
      </c>
      <c r="M25" s="115">
        <f t="shared" si="1"/>
        <v>214.84393013603875</v>
      </c>
      <c r="N25" s="115">
        <v>567904</v>
      </c>
      <c r="O25" s="115">
        <f t="shared" si="5"/>
        <v>409.19990777034815</v>
      </c>
      <c r="P25" s="115">
        <v>39657</v>
      </c>
      <c r="Q25" s="115">
        <f t="shared" si="2"/>
        <v>28.574619552686187</v>
      </c>
      <c r="R25" s="115">
        <v>536327</v>
      </c>
      <c r="S25" s="115">
        <f t="shared" si="3"/>
        <v>386.44728498962417</v>
      </c>
      <c r="T25" s="115">
        <v>39552</v>
      </c>
      <c r="U25" s="115">
        <f t="shared" si="4"/>
        <v>28.49896241641688</v>
      </c>
      <c r="V25" s="60">
        <v>138784</v>
      </c>
      <c r="W25" s="61">
        <v>100</v>
      </c>
      <c r="X25" s="76"/>
      <c r="Y25" s="62"/>
      <c r="Z25" s="76"/>
      <c r="AA25" s="62"/>
      <c r="AB25" s="76"/>
    </row>
    <row r="26" spans="1:33" ht="16.5" customHeight="1" x14ac:dyDescent="0.15">
      <c r="A26" s="56"/>
      <c r="B26" s="57" t="s">
        <v>23</v>
      </c>
      <c r="C26" s="58"/>
      <c r="D26" s="114">
        <v>18631</v>
      </c>
      <c r="E26" s="115">
        <f t="shared" si="6"/>
        <v>2.1695715006037912</v>
      </c>
      <c r="F26" s="115">
        <v>51781</v>
      </c>
      <c r="G26" s="115">
        <f t="shared" si="7"/>
        <v>6.0298739666558365</v>
      </c>
      <c r="H26" s="115">
        <v>24253</v>
      </c>
      <c r="I26" s="115">
        <f t="shared" si="8"/>
        <v>2.8242508509550608</v>
      </c>
      <c r="J26" s="115">
        <v>99223</v>
      </c>
      <c r="K26" s="115">
        <f t="shared" si="0"/>
        <v>11.554473351103534</v>
      </c>
      <c r="L26" s="115">
        <v>313492</v>
      </c>
      <c r="M26" s="115">
        <f t="shared" si="1"/>
        <v>36.506001227378221</v>
      </c>
      <c r="N26" s="115">
        <v>1722114</v>
      </c>
      <c r="O26" s="115">
        <f t="shared" si="5"/>
        <v>200.5393942993289</v>
      </c>
      <c r="P26" s="115">
        <v>1711473</v>
      </c>
      <c r="Q26" s="115">
        <f t="shared" si="2"/>
        <v>199.30025467515819</v>
      </c>
      <c r="R26" s="115">
        <v>196108</v>
      </c>
      <c r="S26" s="115">
        <f t="shared" si="3"/>
        <v>22.836687662519896</v>
      </c>
      <c r="T26" s="115">
        <v>530495</v>
      </c>
      <c r="U26" s="115">
        <f t="shared" si="4"/>
        <v>61.775902163749016</v>
      </c>
      <c r="V26" s="60">
        <v>858741</v>
      </c>
      <c r="W26" s="61">
        <v>100</v>
      </c>
      <c r="X26" s="76"/>
      <c r="Y26" s="62"/>
      <c r="Z26" s="76"/>
      <c r="AA26" s="62"/>
      <c r="AB26" s="76"/>
      <c r="AE26" s="77"/>
      <c r="AG26" s="77"/>
    </row>
    <row r="27" spans="1:33" ht="16.5" customHeight="1" x14ac:dyDescent="0.15">
      <c r="A27" s="56"/>
      <c r="B27" s="57" t="s">
        <v>24</v>
      </c>
      <c r="C27" s="58"/>
      <c r="D27" s="114">
        <v>33554</v>
      </c>
      <c r="E27" s="115">
        <f t="shared" si="6"/>
        <v>3.1129336017589919</v>
      </c>
      <c r="F27" s="115">
        <v>129164</v>
      </c>
      <c r="G27" s="115">
        <f t="shared" si="7"/>
        <v>11.983040941097887</v>
      </c>
      <c r="H27" s="115">
        <v>1367482</v>
      </c>
      <c r="I27" s="115">
        <f t="shared" si="8"/>
        <v>126.86656337845234</v>
      </c>
      <c r="J27" s="115">
        <v>83140</v>
      </c>
      <c r="K27" s="115">
        <f t="shared" si="0"/>
        <v>7.7132174897252961</v>
      </c>
      <c r="L27" s="115">
        <v>1562068</v>
      </c>
      <c r="M27" s="115">
        <f t="shared" si="1"/>
        <v>144.91905482006513</v>
      </c>
      <c r="N27" s="115">
        <v>1056516</v>
      </c>
      <c r="O27" s="115">
        <f t="shared" si="5"/>
        <v>98.017051832747313</v>
      </c>
      <c r="P27" s="115">
        <v>798953</v>
      </c>
      <c r="Q27" s="115">
        <f t="shared" si="2"/>
        <v>74.121941942127677</v>
      </c>
      <c r="R27" s="115">
        <v>814198</v>
      </c>
      <c r="S27" s="115">
        <f t="shared" si="3"/>
        <v>75.536279212164501</v>
      </c>
      <c r="T27" s="115">
        <v>1689169</v>
      </c>
      <c r="U27" s="115">
        <f t="shared" si="4"/>
        <v>156.71070331852044</v>
      </c>
      <c r="V27" s="60">
        <v>1077890</v>
      </c>
      <c r="W27" s="61">
        <v>100</v>
      </c>
      <c r="X27" s="62"/>
      <c r="Y27" s="76"/>
      <c r="Z27" s="62"/>
      <c r="AA27" s="76"/>
      <c r="AD27" s="77"/>
      <c r="AF27" s="77"/>
    </row>
    <row r="28" spans="1:33" ht="16.5" customHeight="1" x14ac:dyDescent="0.15">
      <c r="A28" s="56"/>
      <c r="B28" s="57" t="s">
        <v>25</v>
      </c>
      <c r="C28" s="58"/>
      <c r="D28" s="114">
        <v>1231678</v>
      </c>
      <c r="E28" s="115">
        <f t="shared" si="6"/>
        <v>157.47679742447895</v>
      </c>
      <c r="F28" s="115">
        <v>2426151</v>
      </c>
      <c r="G28" s="115">
        <f t="shared" si="7"/>
        <v>310.19673124647602</v>
      </c>
      <c r="H28" s="115">
        <v>809738</v>
      </c>
      <c r="I28" s="115">
        <f t="shared" si="8"/>
        <v>103.5294508734448</v>
      </c>
      <c r="J28" s="115">
        <v>685238</v>
      </c>
      <c r="K28" s="115">
        <f t="shared" si="0"/>
        <v>87.611442043744475</v>
      </c>
      <c r="L28" s="115">
        <v>831058</v>
      </c>
      <c r="M28" s="115">
        <f t="shared" si="1"/>
        <v>106.2553299758481</v>
      </c>
      <c r="N28" s="115">
        <v>594778</v>
      </c>
      <c r="O28" s="115">
        <f t="shared" si="5"/>
        <v>76.045634182421665</v>
      </c>
      <c r="P28" s="115">
        <v>624395</v>
      </c>
      <c r="Q28" s="115">
        <f t="shared" si="2"/>
        <v>79.832330306993825</v>
      </c>
      <c r="R28" s="115">
        <v>978044</v>
      </c>
      <c r="S28" s="115">
        <f t="shared" si="3"/>
        <v>125.04829741233267</v>
      </c>
      <c r="T28" s="115">
        <v>600314</v>
      </c>
      <c r="U28" s="115">
        <f t="shared" si="4"/>
        <v>76.753442189499737</v>
      </c>
      <c r="V28" s="60">
        <v>782133</v>
      </c>
      <c r="W28" s="61">
        <v>100</v>
      </c>
      <c r="X28" s="62"/>
      <c r="Y28" s="76"/>
      <c r="Z28" s="62"/>
      <c r="AA28" s="76"/>
    </row>
    <row r="29" spans="1:33" ht="16.5" customHeight="1" x14ac:dyDescent="0.15">
      <c r="A29" s="56"/>
      <c r="B29" s="57" t="s">
        <v>26</v>
      </c>
      <c r="C29" s="58"/>
      <c r="D29" s="114">
        <v>7966300</v>
      </c>
      <c r="E29" s="115">
        <f t="shared" si="6"/>
        <v>124.04316277910996</v>
      </c>
      <c r="F29" s="115">
        <v>6053400</v>
      </c>
      <c r="G29" s="115">
        <f t="shared" si="7"/>
        <v>94.257419575846285</v>
      </c>
      <c r="H29" s="115">
        <v>5613700</v>
      </c>
      <c r="I29" s="115">
        <f t="shared" si="8"/>
        <v>87.410856092927659</v>
      </c>
      <c r="J29" s="115">
        <v>3204800</v>
      </c>
      <c r="K29" s="115">
        <f t="shared" si="0"/>
        <v>49.901902774750084</v>
      </c>
      <c r="L29" s="115">
        <v>4573100</v>
      </c>
      <c r="M29" s="115">
        <f t="shared" si="1"/>
        <v>71.207685839743391</v>
      </c>
      <c r="N29" s="115">
        <v>4844000</v>
      </c>
      <c r="O29" s="115">
        <f t="shared" si="5"/>
        <v>75.42586652548971</v>
      </c>
      <c r="P29" s="115">
        <v>4871100</v>
      </c>
      <c r="Q29" s="115">
        <f t="shared" si="2"/>
        <v>75.847840303945688</v>
      </c>
      <c r="R29" s="115">
        <v>4305600</v>
      </c>
      <c r="S29" s="115">
        <f t="shared" si="3"/>
        <v>67.042446513655747</v>
      </c>
      <c r="T29" s="115">
        <v>5800300</v>
      </c>
      <c r="U29" s="115">
        <f t="shared" si="4"/>
        <v>90.31640247890131</v>
      </c>
      <c r="V29" s="60">
        <v>6422200</v>
      </c>
      <c r="W29" s="61">
        <v>100</v>
      </c>
      <c r="X29" s="62"/>
      <c r="Y29" s="76"/>
      <c r="Z29" s="62"/>
      <c r="AA29" s="76"/>
    </row>
    <row r="30" spans="1:33" ht="16.5" customHeight="1" x14ac:dyDescent="0.15">
      <c r="A30" s="56"/>
      <c r="B30" s="57" t="s">
        <v>27</v>
      </c>
      <c r="C30" s="58"/>
      <c r="D30" s="114">
        <v>434765</v>
      </c>
      <c r="E30" s="115">
        <f t="shared" si="6"/>
        <v>98.160804315088129</v>
      </c>
      <c r="F30" s="115">
        <v>337237</v>
      </c>
      <c r="G30" s="115">
        <f t="shared" si="7"/>
        <v>76.141030590795893</v>
      </c>
      <c r="H30" s="115">
        <v>118400</v>
      </c>
      <c r="I30" s="115">
        <f t="shared" si="8"/>
        <v>26.732232886516705</v>
      </c>
      <c r="J30" s="115">
        <v>135773</v>
      </c>
      <c r="K30" s="115">
        <f t="shared" si="0"/>
        <v>30.65469134882629</v>
      </c>
      <c r="L30" s="115">
        <v>505217</v>
      </c>
      <c r="M30" s="115">
        <f t="shared" si="1"/>
        <v>114.06738599854147</v>
      </c>
      <c r="N30" s="115">
        <v>368354</v>
      </c>
      <c r="O30" s="115">
        <f t="shared" si="5"/>
        <v>83.16659554628356</v>
      </c>
      <c r="P30" s="115">
        <v>195045</v>
      </c>
      <c r="Q30" s="115">
        <f t="shared" si="2"/>
        <v>44.037063879650766</v>
      </c>
      <c r="R30" s="115">
        <v>345021</v>
      </c>
      <c r="S30" s="115">
        <f t="shared" si="3"/>
        <v>77.898494279889192</v>
      </c>
      <c r="T30" s="115">
        <v>145345</v>
      </c>
      <c r="U30" s="115">
        <f t="shared" si="4"/>
        <v>32.815847879145025</v>
      </c>
      <c r="V30" s="60">
        <v>442911</v>
      </c>
      <c r="W30" s="61">
        <v>100</v>
      </c>
      <c r="X30" s="76"/>
      <c r="Y30" s="62"/>
      <c r="Z30" s="76"/>
      <c r="AA30" s="62"/>
      <c r="AB30" s="76"/>
    </row>
    <row r="31" spans="1:33" ht="16.5" customHeight="1" x14ac:dyDescent="0.15">
      <c r="A31" s="78"/>
      <c r="B31" s="79" t="s">
        <v>28</v>
      </c>
      <c r="C31" s="40"/>
      <c r="D31" s="118">
        <v>60483440</v>
      </c>
      <c r="E31" s="119">
        <f t="shared" si="6"/>
        <v>78.790466301782985</v>
      </c>
      <c r="F31" s="119">
        <v>60457999</v>
      </c>
      <c r="G31" s="119">
        <f t="shared" si="7"/>
        <v>78.75732486251988</v>
      </c>
      <c r="H31" s="119">
        <v>60102683</v>
      </c>
      <c r="I31" s="119">
        <f t="shared" si="8"/>
        <v>78.294462410839159</v>
      </c>
      <c r="J31" s="119">
        <v>58412492</v>
      </c>
      <c r="K31" s="119">
        <f t="shared" si="0"/>
        <v>76.092687230243001</v>
      </c>
      <c r="L31" s="119">
        <v>61990938</v>
      </c>
      <c r="M31" s="119">
        <f t="shared" si="1"/>
        <v>80.754251271173047</v>
      </c>
      <c r="N31" s="119">
        <f>SUM(N7:N30)</f>
        <v>64504186</v>
      </c>
      <c r="O31" s="119">
        <f t="shared" si="5"/>
        <v>84.028204965804562</v>
      </c>
      <c r="P31" s="119">
        <f>SUM(P7:P30)</f>
        <v>63472168</v>
      </c>
      <c r="Q31" s="119">
        <f t="shared" si="2"/>
        <v>82.683817486325324</v>
      </c>
      <c r="R31" s="119">
        <f>SUM(R7:R30)</f>
        <v>63795027</v>
      </c>
      <c r="S31" s="119">
        <f t="shared" si="3"/>
        <v>83.104398907615646</v>
      </c>
      <c r="T31" s="119">
        <f>SUM(T7:T30)</f>
        <v>87467195</v>
      </c>
      <c r="U31" s="119">
        <f>T31/V31*100</f>
        <v>113.94161906397822</v>
      </c>
      <c r="V31" s="81">
        <v>76764922</v>
      </c>
      <c r="W31" s="82">
        <v>100</v>
      </c>
      <c r="X31" s="76"/>
      <c r="Y31" s="62"/>
      <c r="Z31" s="76"/>
      <c r="AA31" s="62"/>
      <c r="AB31" s="76"/>
    </row>
    <row r="32" spans="1:33" ht="16.5" customHeight="1" x14ac:dyDescent="0.15">
      <c r="A32" s="32" t="s">
        <v>69</v>
      </c>
      <c r="C32" s="32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76"/>
      <c r="Q32" s="62"/>
      <c r="R32" s="76"/>
      <c r="S32" s="62"/>
      <c r="T32" s="76"/>
      <c r="U32" s="62"/>
      <c r="V32" s="76"/>
      <c r="W32" s="62"/>
      <c r="X32" s="76"/>
      <c r="Y32" s="62"/>
      <c r="Z32" s="76"/>
      <c r="AA32" s="62"/>
      <c r="AB32" s="76"/>
    </row>
    <row r="33" spans="1:28" ht="16.5" customHeight="1" x14ac:dyDescent="0.15">
      <c r="A33" s="84" t="s">
        <v>70</v>
      </c>
      <c r="C33" s="32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6"/>
      <c r="Q33" s="62"/>
      <c r="R33" s="86"/>
      <c r="S33" s="62"/>
      <c r="T33" s="86"/>
      <c r="U33" s="62"/>
      <c r="V33" s="86"/>
      <c r="W33" s="62"/>
      <c r="X33" s="86"/>
      <c r="Y33" s="62"/>
      <c r="Z33" s="86"/>
      <c r="AA33" s="62"/>
      <c r="AB33" s="86"/>
    </row>
    <row r="34" spans="1:28" ht="16.5" customHeight="1" x14ac:dyDescent="0.15">
      <c r="A34" s="84" t="s">
        <v>44</v>
      </c>
      <c r="B34" s="84"/>
      <c r="D34" s="85"/>
      <c r="L34" s="85"/>
      <c r="M34" s="85"/>
      <c r="N34" s="85"/>
      <c r="O34" s="85"/>
      <c r="Q34" s="28"/>
      <c r="S34" s="28"/>
      <c r="U34" s="28"/>
      <c r="W34" s="28"/>
      <c r="X34" s="76"/>
      <c r="Y34" s="28"/>
      <c r="Z34" s="76"/>
      <c r="AA34" s="28"/>
      <c r="AB34" s="76"/>
    </row>
    <row r="35" spans="1:28" ht="9.75" customHeight="1" x14ac:dyDescent="0.15">
      <c r="A35" s="27"/>
      <c r="B35" s="87"/>
      <c r="C35" s="27"/>
      <c r="D35" s="85"/>
      <c r="E35" s="85"/>
      <c r="F35" s="85"/>
      <c r="G35" s="85"/>
      <c r="H35" s="49"/>
      <c r="I35" s="85"/>
      <c r="J35" s="85"/>
      <c r="K35" s="85"/>
      <c r="L35" s="85"/>
      <c r="M35" s="85"/>
      <c r="N35" s="85"/>
      <c r="O35" s="85"/>
      <c r="Q35" s="28"/>
      <c r="S35" s="28"/>
      <c r="U35" s="28"/>
      <c r="W35" s="28"/>
      <c r="X35" s="76"/>
      <c r="Y35" s="28"/>
      <c r="Z35" s="76"/>
      <c r="AA35" s="28"/>
      <c r="AB35" s="76"/>
    </row>
    <row r="36" spans="1:28" s="89" customFormat="1" ht="21.75" customHeight="1" x14ac:dyDescent="0.25">
      <c r="A36" s="30" t="s">
        <v>45</v>
      </c>
      <c r="B36" s="88"/>
      <c r="C36" s="88"/>
      <c r="D36" s="88"/>
      <c r="E36" s="49"/>
      <c r="F36" s="49"/>
      <c r="G36" s="49"/>
      <c r="H36" s="49"/>
      <c r="I36" s="49"/>
      <c r="J36" s="49"/>
      <c r="K36" s="49"/>
      <c r="L36" s="154" t="s">
        <v>105</v>
      </c>
      <c r="M36" s="154"/>
      <c r="N36" s="154"/>
      <c r="O36" s="154"/>
      <c r="P36" s="154"/>
      <c r="Q36" s="154"/>
      <c r="R36" s="154"/>
      <c r="S36" s="154"/>
      <c r="T36" s="154"/>
      <c r="U36" s="154"/>
      <c r="V36" s="156"/>
      <c r="W36" s="156"/>
    </row>
    <row r="37" spans="1:28" ht="19.5" customHeight="1" x14ac:dyDescent="0.15">
      <c r="A37" s="46"/>
      <c r="B37" s="35" t="s">
        <v>1</v>
      </c>
      <c r="C37" s="90"/>
      <c r="D37" s="151" t="s">
        <v>75</v>
      </c>
      <c r="E37" s="153"/>
      <c r="F37" s="151" t="s">
        <v>76</v>
      </c>
      <c r="G37" s="153"/>
      <c r="H37" s="151" t="s">
        <v>77</v>
      </c>
      <c r="I37" s="153"/>
      <c r="J37" s="151" t="s">
        <v>72</v>
      </c>
      <c r="K37" s="153"/>
      <c r="L37" s="151" t="s">
        <v>74</v>
      </c>
      <c r="M37" s="153"/>
      <c r="N37" s="151" t="s">
        <v>78</v>
      </c>
      <c r="O37" s="152"/>
      <c r="P37" s="152" t="s">
        <v>79</v>
      </c>
      <c r="Q37" s="153"/>
      <c r="R37" s="151" t="s">
        <v>84</v>
      </c>
      <c r="S37" s="153"/>
      <c r="T37" s="151" t="s">
        <v>95</v>
      </c>
      <c r="U37" s="153"/>
      <c r="V37" s="151" t="s">
        <v>104</v>
      </c>
      <c r="W37" s="153"/>
      <c r="X37" s="76"/>
      <c r="Y37" s="62"/>
      <c r="Z37" s="76"/>
      <c r="AA37" s="62"/>
      <c r="AB37" s="76"/>
    </row>
    <row r="38" spans="1:28" ht="19.5" customHeight="1" x14ac:dyDescent="0.15">
      <c r="A38" s="78"/>
      <c r="B38" s="39" t="s">
        <v>29</v>
      </c>
      <c r="C38" s="91"/>
      <c r="D38" s="41" t="s">
        <v>2</v>
      </c>
      <c r="E38" s="41" t="s">
        <v>3</v>
      </c>
      <c r="F38" s="41" t="s">
        <v>2</v>
      </c>
      <c r="G38" s="41" t="s">
        <v>3</v>
      </c>
      <c r="H38" s="41" t="s">
        <v>2</v>
      </c>
      <c r="I38" s="41" t="s">
        <v>3</v>
      </c>
      <c r="J38" s="41" t="s">
        <v>2</v>
      </c>
      <c r="K38" s="41" t="s">
        <v>3</v>
      </c>
      <c r="L38" s="41" t="s">
        <v>2</v>
      </c>
      <c r="M38" s="41" t="s">
        <v>3</v>
      </c>
      <c r="N38" s="41" t="s">
        <v>2</v>
      </c>
      <c r="O38" s="44" t="s">
        <v>3</v>
      </c>
      <c r="P38" s="92" t="s">
        <v>2</v>
      </c>
      <c r="Q38" s="41" t="s">
        <v>3</v>
      </c>
      <c r="R38" s="41" t="s">
        <v>2</v>
      </c>
      <c r="S38" s="41" t="s">
        <v>3</v>
      </c>
      <c r="T38" s="41" t="s">
        <v>2</v>
      </c>
      <c r="U38" s="41" t="s">
        <v>3</v>
      </c>
      <c r="V38" s="43" t="s">
        <v>2</v>
      </c>
      <c r="W38" s="41" t="s">
        <v>3</v>
      </c>
      <c r="X38" s="76"/>
      <c r="Y38" s="62"/>
      <c r="Z38" s="76"/>
      <c r="AA38" s="62"/>
      <c r="AB38" s="76"/>
    </row>
    <row r="39" spans="1:28" ht="16.5" customHeight="1" x14ac:dyDescent="0.15">
      <c r="A39" s="56"/>
      <c r="B39" s="47"/>
      <c r="C39" s="90"/>
      <c r="D39" s="48" t="s">
        <v>4</v>
      </c>
      <c r="E39" s="49"/>
      <c r="F39" s="50" t="s">
        <v>4</v>
      </c>
      <c r="G39" s="49"/>
      <c r="H39" s="50" t="s">
        <v>4</v>
      </c>
      <c r="I39" s="49"/>
      <c r="J39" s="51" t="s">
        <v>4</v>
      </c>
      <c r="K39" s="49"/>
      <c r="L39" s="50" t="s">
        <v>4</v>
      </c>
      <c r="M39" s="49"/>
      <c r="N39" s="50" t="s">
        <v>4</v>
      </c>
      <c r="O39" s="52"/>
      <c r="P39" s="50" t="s">
        <v>4</v>
      </c>
      <c r="Q39" s="49"/>
      <c r="R39" s="51" t="s">
        <v>4</v>
      </c>
      <c r="S39" s="49"/>
      <c r="T39" s="51" t="s">
        <v>4</v>
      </c>
      <c r="U39" s="49"/>
      <c r="V39" s="51" t="s">
        <v>4</v>
      </c>
      <c r="W39" s="93"/>
      <c r="X39" s="76"/>
      <c r="Y39" s="62"/>
      <c r="Z39" s="76"/>
      <c r="AA39" s="62"/>
      <c r="AB39" s="76"/>
    </row>
    <row r="40" spans="1:28" ht="16.5" customHeight="1" x14ac:dyDescent="0.15">
      <c r="A40" s="56"/>
      <c r="B40" s="57" t="s">
        <v>30</v>
      </c>
      <c r="C40" s="94"/>
      <c r="D40" s="59">
        <v>405089</v>
      </c>
      <c r="E40" s="60">
        <f t="shared" ref="E40:E48" si="9">D40/V40*100</f>
        <v>100.73057135255166</v>
      </c>
      <c r="F40" s="60">
        <v>407658</v>
      </c>
      <c r="G40" s="60">
        <f t="shared" ref="G40:G48" si="10">F40/V40*100</f>
        <v>101.36938612610686</v>
      </c>
      <c r="H40" s="60">
        <v>424219</v>
      </c>
      <c r="I40" s="60">
        <f t="shared" ref="I40:I48" si="11">H40/V40*100</f>
        <v>105.48749101705579</v>
      </c>
      <c r="J40" s="60">
        <v>421735</v>
      </c>
      <c r="K40" s="60">
        <f t="shared" ref="K40:K53" si="12">J40/V40*100</f>
        <v>104.86981258283581</v>
      </c>
      <c r="L40" s="60">
        <v>389066</v>
      </c>
      <c r="M40" s="60">
        <f t="shared" ref="M40:M53" si="13">L40/V40*100</f>
        <v>96.74624705645391</v>
      </c>
      <c r="N40" s="60">
        <v>401956</v>
      </c>
      <c r="O40" s="60">
        <f t="shared" ref="O40:O53" si="14">N40/V40*100</f>
        <v>99.951510750936833</v>
      </c>
      <c r="P40" s="60">
        <v>398010</v>
      </c>
      <c r="Q40" s="60">
        <f>P40/V40*100</f>
        <v>98.970287280150998</v>
      </c>
      <c r="R40" s="60">
        <v>401471</v>
      </c>
      <c r="S40" s="60">
        <f>R40/V40*100</f>
        <v>99.830909285318199</v>
      </c>
      <c r="T40" s="60">
        <v>384719</v>
      </c>
      <c r="U40" s="60">
        <f>T40/V40*100</f>
        <v>95.665309796568948</v>
      </c>
      <c r="V40" s="60">
        <v>402151</v>
      </c>
      <c r="W40" s="61">
        <v>100</v>
      </c>
      <c r="X40" s="86"/>
      <c r="Y40" s="62"/>
      <c r="Z40" s="86"/>
      <c r="AA40" s="62"/>
      <c r="AB40" s="86"/>
    </row>
    <row r="41" spans="1:28" ht="16.5" customHeight="1" x14ac:dyDescent="0.15">
      <c r="A41" s="56"/>
      <c r="B41" s="57" t="s">
        <v>31</v>
      </c>
      <c r="C41" s="94"/>
      <c r="D41" s="59">
        <v>5554768</v>
      </c>
      <c r="E41" s="60">
        <f t="shared" si="9"/>
        <v>58.326108328969624</v>
      </c>
      <c r="F41" s="60">
        <v>5193097</v>
      </c>
      <c r="G41" s="60">
        <f t="shared" si="10"/>
        <v>54.528494832699984</v>
      </c>
      <c r="H41" s="60">
        <v>6389090</v>
      </c>
      <c r="I41" s="60">
        <f t="shared" si="11"/>
        <v>67.086646186399975</v>
      </c>
      <c r="J41" s="60">
        <v>5243993</v>
      </c>
      <c r="K41" s="60">
        <f t="shared" si="12"/>
        <v>55.062912401446553</v>
      </c>
      <c r="L41" s="60">
        <v>5783245</v>
      </c>
      <c r="M41" s="60">
        <f t="shared" si="13"/>
        <v>60.72515978398593</v>
      </c>
      <c r="N41" s="60">
        <v>5711268</v>
      </c>
      <c r="O41" s="60">
        <f t="shared" si="14"/>
        <v>59.969387751887695</v>
      </c>
      <c r="P41" s="60">
        <v>6033275</v>
      </c>
      <c r="Q41" s="60">
        <f t="shared" ref="Q41:Q53" si="15">P41/V41*100</f>
        <v>63.350521791092675</v>
      </c>
      <c r="R41" s="60">
        <v>5375112</v>
      </c>
      <c r="S41" s="60">
        <f t="shared" ref="S41:S51" si="16">R41/V41*100</f>
        <v>56.439686552587723</v>
      </c>
      <c r="T41" s="60">
        <v>6711998</v>
      </c>
      <c r="U41" s="60">
        <f t="shared" ref="U41:U53" si="17">T41/V41*100</f>
        <v>70.477240894998232</v>
      </c>
      <c r="V41" s="60">
        <v>9523639</v>
      </c>
      <c r="W41" s="61">
        <v>100</v>
      </c>
      <c r="X41" s="28"/>
      <c r="Y41" s="28"/>
      <c r="Z41" s="28"/>
      <c r="AA41" s="28"/>
      <c r="AB41" s="28"/>
    </row>
    <row r="42" spans="1:28" ht="16.5" customHeight="1" x14ac:dyDescent="0.15">
      <c r="A42" s="56"/>
      <c r="B42" s="57" t="s">
        <v>32</v>
      </c>
      <c r="C42" s="94"/>
      <c r="D42" s="59">
        <v>26195234</v>
      </c>
      <c r="E42" s="60">
        <f t="shared" si="9"/>
        <v>70.754817098608427</v>
      </c>
      <c r="F42" s="60">
        <v>26954246</v>
      </c>
      <c r="G42" s="60">
        <f t="shared" si="10"/>
        <v>72.804951685520265</v>
      </c>
      <c r="H42" s="60">
        <v>28510435</v>
      </c>
      <c r="I42" s="60">
        <f t="shared" si="11"/>
        <v>77.00830669528527</v>
      </c>
      <c r="J42" s="60">
        <v>28242176</v>
      </c>
      <c r="K42" s="60">
        <f t="shared" si="12"/>
        <v>76.28372387689717</v>
      </c>
      <c r="L42" s="60">
        <v>28800665</v>
      </c>
      <c r="M42" s="60">
        <f t="shared" si="13"/>
        <v>77.792234434450677</v>
      </c>
      <c r="N42" s="60">
        <v>29124929</v>
      </c>
      <c r="O42" s="60">
        <f t="shared" si="14"/>
        <v>78.668089943573577</v>
      </c>
      <c r="P42" s="60">
        <v>28858000</v>
      </c>
      <c r="Q42" s="60">
        <f t="shared" si="15"/>
        <v>77.947099530839921</v>
      </c>
      <c r="R42" s="60">
        <v>32137447</v>
      </c>
      <c r="S42" s="60">
        <f t="shared" si="16"/>
        <v>86.805072422762947</v>
      </c>
      <c r="T42" s="60">
        <v>51014855</v>
      </c>
      <c r="U42" s="60">
        <f t="shared" si="17"/>
        <v>137.79402523516413</v>
      </c>
      <c r="V42" s="60">
        <v>37022545</v>
      </c>
      <c r="W42" s="61">
        <v>100</v>
      </c>
      <c r="X42" s="28"/>
      <c r="Y42" s="28"/>
      <c r="Z42" s="28"/>
      <c r="AA42" s="28"/>
      <c r="AB42" s="28"/>
    </row>
    <row r="43" spans="1:28" ht="16.5" customHeight="1" x14ac:dyDescent="0.15">
      <c r="A43" s="56"/>
      <c r="B43" s="57" t="s">
        <v>33</v>
      </c>
      <c r="C43" s="94"/>
      <c r="D43" s="59">
        <v>5986042</v>
      </c>
      <c r="E43" s="60">
        <f t="shared" si="9"/>
        <v>103.78793842120686</v>
      </c>
      <c r="F43" s="60">
        <v>7804900</v>
      </c>
      <c r="G43" s="60">
        <f t="shared" si="10"/>
        <v>135.32388857005637</v>
      </c>
      <c r="H43" s="60">
        <v>5829582</v>
      </c>
      <c r="I43" s="60">
        <f t="shared" si="11"/>
        <v>101.07518417635157</v>
      </c>
      <c r="J43" s="60">
        <v>5439349</v>
      </c>
      <c r="K43" s="60">
        <f t="shared" si="12"/>
        <v>94.309197807742251</v>
      </c>
      <c r="L43" s="60">
        <v>4869355</v>
      </c>
      <c r="M43" s="60">
        <f t="shared" si="13"/>
        <v>84.426456896058482</v>
      </c>
      <c r="N43" s="60">
        <v>4876118</v>
      </c>
      <c r="O43" s="60">
        <f t="shared" si="14"/>
        <v>84.5437159843747</v>
      </c>
      <c r="P43" s="60">
        <v>4940134</v>
      </c>
      <c r="Q43" s="60">
        <f t="shared" si="15"/>
        <v>85.65364616294211</v>
      </c>
      <c r="R43" s="60">
        <v>4530517</v>
      </c>
      <c r="S43" s="60">
        <f t="shared" si="16"/>
        <v>78.551573713019522</v>
      </c>
      <c r="T43" s="60">
        <v>4971065</v>
      </c>
      <c r="U43" s="60">
        <f t="shared" si="17"/>
        <v>86.189937876783461</v>
      </c>
      <c r="V43" s="60">
        <v>5767570</v>
      </c>
      <c r="W43" s="61">
        <v>100</v>
      </c>
    </row>
    <row r="44" spans="1:28" ht="16.5" customHeight="1" x14ac:dyDescent="0.15">
      <c r="A44" s="56"/>
      <c r="B44" s="57" t="s">
        <v>34</v>
      </c>
      <c r="C44" s="94"/>
      <c r="D44" s="59">
        <v>527639</v>
      </c>
      <c r="E44" s="60">
        <f t="shared" si="9"/>
        <v>94.506795532215193</v>
      </c>
      <c r="F44" s="60">
        <v>463604</v>
      </c>
      <c r="G44" s="60">
        <f t="shared" si="10"/>
        <v>83.037319902276167</v>
      </c>
      <c r="H44" s="60">
        <v>463381</v>
      </c>
      <c r="I44" s="60">
        <f t="shared" si="11"/>
        <v>82.997377791469944</v>
      </c>
      <c r="J44" s="60">
        <v>453032</v>
      </c>
      <c r="K44" s="60">
        <f t="shared" si="12"/>
        <v>81.143741447373131</v>
      </c>
      <c r="L44" s="60">
        <v>512568</v>
      </c>
      <c r="M44" s="60">
        <f t="shared" si="13"/>
        <v>91.807389469611749</v>
      </c>
      <c r="N44" s="60">
        <v>505610</v>
      </c>
      <c r="O44" s="60">
        <f t="shared" si="14"/>
        <v>90.561123967415838</v>
      </c>
      <c r="P44" s="60">
        <v>496835</v>
      </c>
      <c r="Q44" s="60">
        <f t="shared" si="15"/>
        <v>88.989410862821245</v>
      </c>
      <c r="R44" s="60">
        <v>741301</v>
      </c>
      <c r="S44" s="60">
        <f t="shared" si="16"/>
        <v>132.77635283750189</v>
      </c>
      <c r="T44" s="60">
        <v>460010</v>
      </c>
      <c r="U44" s="60">
        <f t="shared" si="17"/>
        <v>82.393589201659296</v>
      </c>
      <c r="V44" s="60">
        <v>558308</v>
      </c>
      <c r="W44" s="61">
        <v>100</v>
      </c>
    </row>
    <row r="45" spans="1:28" ht="16.5" customHeight="1" x14ac:dyDescent="0.15">
      <c r="A45" s="56"/>
      <c r="B45" s="57" t="s">
        <v>35</v>
      </c>
      <c r="C45" s="94"/>
      <c r="D45" s="59">
        <v>328200</v>
      </c>
      <c r="E45" s="60">
        <f t="shared" si="9"/>
        <v>35.741005125926606</v>
      </c>
      <c r="F45" s="60">
        <v>301629</v>
      </c>
      <c r="G45" s="60">
        <f t="shared" si="10"/>
        <v>32.847421191737098</v>
      </c>
      <c r="H45" s="60">
        <v>325841</v>
      </c>
      <c r="I45" s="60">
        <f t="shared" si="11"/>
        <v>35.484109845329222</v>
      </c>
      <c r="J45" s="60">
        <v>495142</v>
      </c>
      <c r="K45" s="60">
        <f t="shared" si="12"/>
        <v>53.921001706464203</v>
      </c>
      <c r="L45" s="60">
        <v>292034</v>
      </c>
      <c r="M45" s="60">
        <f t="shared" si="13"/>
        <v>31.802524957175045</v>
      </c>
      <c r="N45" s="60">
        <v>363713</v>
      </c>
      <c r="O45" s="60">
        <f t="shared" si="14"/>
        <v>39.6083735446866</v>
      </c>
      <c r="P45" s="60">
        <v>355806</v>
      </c>
      <c r="Q45" s="60">
        <f t="shared" si="15"/>
        <v>38.747300639352353</v>
      </c>
      <c r="R45" s="60">
        <v>294126</v>
      </c>
      <c r="S45" s="60">
        <f t="shared" si="16"/>
        <v>32.03034391733177</v>
      </c>
      <c r="T45" s="60">
        <v>1326082</v>
      </c>
      <c r="U45" s="60">
        <f t="shared" si="17"/>
        <v>144.41043132053321</v>
      </c>
      <c r="V45" s="60">
        <v>918273</v>
      </c>
      <c r="W45" s="61">
        <v>100</v>
      </c>
    </row>
    <row r="46" spans="1:28" ht="16.5" customHeight="1" x14ac:dyDescent="0.15">
      <c r="A46" s="56"/>
      <c r="B46" s="57" t="s">
        <v>36</v>
      </c>
      <c r="C46" s="94"/>
      <c r="D46" s="59">
        <v>3803850</v>
      </c>
      <c r="E46" s="60">
        <f t="shared" si="9"/>
        <v>89.193177906607019</v>
      </c>
      <c r="F46" s="60">
        <v>3608800</v>
      </c>
      <c r="G46" s="60">
        <f t="shared" si="10"/>
        <v>84.619619708811712</v>
      </c>
      <c r="H46" s="60">
        <v>3385320</v>
      </c>
      <c r="I46" s="60">
        <f t="shared" si="11"/>
        <v>79.3794311107943</v>
      </c>
      <c r="J46" s="60">
        <v>3026240</v>
      </c>
      <c r="K46" s="60">
        <f t="shared" si="12"/>
        <v>70.959675777985581</v>
      </c>
      <c r="L46" s="60">
        <v>3161597</v>
      </c>
      <c r="M46" s="60">
        <f t="shared" si="13"/>
        <v>74.13354461663711</v>
      </c>
      <c r="N46" s="60">
        <v>4041891</v>
      </c>
      <c r="O46" s="60">
        <f t="shared" si="14"/>
        <v>94.774794758498302</v>
      </c>
      <c r="P46" s="60">
        <v>4866005</v>
      </c>
      <c r="Q46" s="60">
        <f t="shared" si="15"/>
        <v>114.0987288298538</v>
      </c>
      <c r="R46" s="60">
        <v>3288778</v>
      </c>
      <c r="S46" s="60">
        <f t="shared" si="16"/>
        <v>77.115701525910652</v>
      </c>
      <c r="T46" s="60">
        <v>4873959</v>
      </c>
      <c r="U46" s="60">
        <f t="shared" si="17"/>
        <v>114.28523527386949</v>
      </c>
      <c r="V46" s="60">
        <v>4264732</v>
      </c>
      <c r="W46" s="61">
        <v>100</v>
      </c>
    </row>
    <row r="47" spans="1:28" ht="16.5" customHeight="1" x14ac:dyDescent="0.15">
      <c r="A47" s="56"/>
      <c r="B47" s="57" t="s">
        <v>37</v>
      </c>
      <c r="C47" s="94"/>
      <c r="D47" s="59">
        <v>1502795</v>
      </c>
      <c r="E47" s="60">
        <f t="shared" si="9"/>
        <v>99.388048527559974</v>
      </c>
      <c r="F47" s="60">
        <v>1577071</v>
      </c>
      <c r="G47" s="60">
        <f t="shared" si="10"/>
        <v>104.30032644466314</v>
      </c>
      <c r="H47" s="60">
        <v>2057697</v>
      </c>
      <c r="I47" s="60">
        <f t="shared" si="11"/>
        <v>136.08675121424716</v>
      </c>
      <c r="J47" s="60">
        <v>1365564</v>
      </c>
      <c r="K47" s="60">
        <f t="shared" si="12"/>
        <v>90.312212310720298</v>
      </c>
      <c r="L47" s="60">
        <v>1675274</v>
      </c>
      <c r="M47" s="60">
        <f t="shared" si="13"/>
        <v>110.79502767107923</v>
      </c>
      <c r="N47" s="60">
        <v>1495756</v>
      </c>
      <c r="O47" s="60">
        <f t="shared" si="14"/>
        <v>98.922520978169999</v>
      </c>
      <c r="P47" s="60">
        <v>1702222</v>
      </c>
      <c r="Q47" s="60">
        <f t="shared" si="15"/>
        <v>112.57724622498758</v>
      </c>
      <c r="R47" s="60">
        <v>2157626</v>
      </c>
      <c r="S47" s="60">
        <f t="shared" si="16"/>
        <v>142.69560225601305</v>
      </c>
      <c r="T47" s="60">
        <v>1579372</v>
      </c>
      <c r="U47" s="60">
        <f t="shared" si="17"/>
        <v>104.45250415330732</v>
      </c>
      <c r="V47" s="60">
        <v>1512048</v>
      </c>
      <c r="W47" s="61">
        <v>100</v>
      </c>
    </row>
    <row r="48" spans="1:28" ht="16.5" customHeight="1" x14ac:dyDescent="0.15">
      <c r="A48" s="56"/>
      <c r="B48" s="57" t="s">
        <v>38</v>
      </c>
      <c r="C48" s="94"/>
      <c r="D48" s="59">
        <v>6454175</v>
      </c>
      <c r="E48" s="60">
        <f t="shared" si="9"/>
        <v>105.3771072400959</v>
      </c>
      <c r="F48" s="60">
        <v>6062351</v>
      </c>
      <c r="G48" s="60">
        <f t="shared" si="10"/>
        <v>98.979809418570554</v>
      </c>
      <c r="H48" s="60">
        <v>6736964</v>
      </c>
      <c r="I48" s="60">
        <f t="shared" si="11"/>
        <v>109.99419413025917</v>
      </c>
      <c r="J48" s="60">
        <v>5779568</v>
      </c>
      <c r="K48" s="60">
        <f t="shared" si="12"/>
        <v>94.362820490213934</v>
      </c>
      <c r="L48" s="60">
        <v>7728929</v>
      </c>
      <c r="M48" s="60">
        <f t="shared" si="13"/>
        <v>126.18997471932309</v>
      </c>
      <c r="N48" s="60">
        <v>8855851</v>
      </c>
      <c r="O48" s="60">
        <f t="shared" si="14"/>
        <v>144.58919389841623</v>
      </c>
      <c r="P48" s="60">
        <v>7752181</v>
      </c>
      <c r="Q48" s="60">
        <f t="shared" si="15"/>
        <v>126.56960937403059</v>
      </c>
      <c r="R48" s="60">
        <v>6900730</v>
      </c>
      <c r="S48" s="60">
        <f t="shared" si="16"/>
        <v>112.66799633492228</v>
      </c>
      <c r="T48" s="60">
        <v>6919085</v>
      </c>
      <c r="U48" s="60">
        <f t="shared" si="17"/>
        <v>112.96767782843492</v>
      </c>
      <c r="V48" s="60">
        <v>6124836</v>
      </c>
      <c r="W48" s="61">
        <v>100</v>
      </c>
    </row>
    <row r="49" spans="1:23" ht="16.5" customHeight="1" x14ac:dyDescent="0.15">
      <c r="A49" s="56"/>
      <c r="B49" s="57" t="s">
        <v>39</v>
      </c>
      <c r="C49" s="94"/>
      <c r="D49" s="64">
        <v>39363</v>
      </c>
      <c r="E49" s="65" t="s">
        <v>88</v>
      </c>
      <c r="F49" s="65">
        <v>11290</v>
      </c>
      <c r="G49" s="65" t="s">
        <v>88</v>
      </c>
      <c r="H49" s="65" t="s">
        <v>91</v>
      </c>
      <c r="I49" s="65" t="s">
        <v>88</v>
      </c>
      <c r="J49" s="65">
        <v>4393</v>
      </c>
      <c r="K49" s="65" t="s">
        <v>88</v>
      </c>
      <c r="L49" s="65" t="s">
        <v>91</v>
      </c>
      <c r="M49" s="65" t="s">
        <v>88</v>
      </c>
      <c r="N49" s="65">
        <v>9020</v>
      </c>
      <c r="O49" s="65" t="s">
        <v>88</v>
      </c>
      <c r="P49" s="65">
        <v>208766</v>
      </c>
      <c r="Q49" s="65" t="s">
        <v>88</v>
      </c>
      <c r="R49" s="65">
        <v>56465</v>
      </c>
      <c r="S49" s="65" t="s">
        <v>88</v>
      </c>
      <c r="T49" s="65" t="s">
        <v>80</v>
      </c>
      <c r="U49" s="65" t="s">
        <v>88</v>
      </c>
      <c r="V49" s="65" t="s">
        <v>80</v>
      </c>
      <c r="W49" s="70" t="s">
        <v>88</v>
      </c>
    </row>
    <row r="50" spans="1:23" ht="16.5" customHeight="1" x14ac:dyDescent="0.15">
      <c r="A50" s="56"/>
      <c r="B50" s="57" t="s">
        <v>40</v>
      </c>
      <c r="C50" s="94"/>
      <c r="D50" s="59">
        <v>8584023</v>
      </c>
      <c r="E50" s="60">
        <f>D50/V50*100</f>
        <v>103.78418315876424</v>
      </c>
      <c r="F50" s="60">
        <v>6923338</v>
      </c>
      <c r="G50" s="60">
        <f>F50/V50*100</f>
        <v>83.705854360133046</v>
      </c>
      <c r="H50" s="60">
        <v>5696245</v>
      </c>
      <c r="I50" s="60">
        <f>H50/V50*100</f>
        <v>68.869821807000633</v>
      </c>
      <c r="J50" s="60">
        <v>6223167</v>
      </c>
      <c r="K50" s="60">
        <f t="shared" si="12"/>
        <v>75.240514122058769</v>
      </c>
      <c r="L50" s="60">
        <v>6236315</v>
      </c>
      <c r="M50" s="60">
        <f t="shared" si="13"/>
        <v>75.399478565673547</v>
      </c>
      <c r="N50" s="60">
        <v>6533011</v>
      </c>
      <c r="O50" s="60">
        <f t="shared" si="14"/>
        <v>78.986648824475594</v>
      </c>
      <c r="P50" s="60">
        <v>6464011</v>
      </c>
      <c r="Q50" s="60">
        <f t="shared" si="15"/>
        <v>78.15241193601959</v>
      </c>
      <c r="R50" s="60">
        <v>6615852</v>
      </c>
      <c r="S50" s="60">
        <f t="shared" si="16"/>
        <v>79.988228796599998</v>
      </c>
      <c r="T50" s="60">
        <v>6757587</v>
      </c>
      <c r="U50" s="60">
        <f t="shared" si="17"/>
        <v>81.701860178995801</v>
      </c>
      <c r="V50" s="60">
        <v>8271032</v>
      </c>
      <c r="W50" s="61">
        <v>100</v>
      </c>
    </row>
    <row r="51" spans="1:23" ht="16.5" customHeight="1" x14ac:dyDescent="0.15">
      <c r="A51" s="56"/>
      <c r="B51" s="57" t="s">
        <v>41</v>
      </c>
      <c r="C51" s="94"/>
      <c r="D51" s="59">
        <v>765025</v>
      </c>
      <c r="E51" s="60">
        <f>D51/V51*100</f>
        <v>46.468847452314805</v>
      </c>
      <c r="F51" s="60">
        <v>1031615</v>
      </c>
      <c r="G51" s="60">
        <f>F51/V51*100</f>
        <v>62.661952308120306</v>
      </c>
      <c r="H51" s="60">
        <v>148135</v>
      </c>
      <c r="I51" s="60">
        <f>H51/V51*100</f>
        <v>8.9979578671921221</v>
      </c>
      <c r="J51" s="60">
        <v>1212916</v>
      </c>
      <c r="K51" s="60">
        <f t="shared" si="12"/>
        <v>73.674466293875184</v>
      </c>
      <c r="L51" s="60">
        <v>2173536</v>
      </c>
      <c r="M51" s="60">
        <f t="shared" si="13"/>
        <v>132.02406825412831</v>
      </c>
      <c r="N51" s="60">
        <v>2390018</v>
      </c>
      <c r="O51" s="60">
        <f t="shared" si="14"/>
        <v>145.17353269538449</v>
      </c>
      <c r="P51" s="60">
        <v>1051902</v>
      </c>
      <c r="Q51" s="60">
        <f t="shared" si="15"/>
        <v>63.894217277585497</v>
      </c>
      <c r="R51" s="60">
        <v>1150257</v>
      </c>
      <c r="S51" s="60">
        <f t="shared" si="16"/>
        <v>69.86845797713444</v>
      </c>
      <c r="T51" s="60">
        <v>2025552</v>
      </c>
      <c r="U51" s="60">
        <f>T51/V51*100</f>
        <v>123.03528236950577</v>
      </c>
      <c r="V51" s="60">
        <v>1646318</v>
      </c>
      <c r="W51" s="61">
        <v>100</v>
      </c>
    </row>
    <row r="52" spans="1:23" ht="16.5" customHeight="1" x14ac:dyDescent="0.15">
      <c r="A52" s="56"/>
      <c r="B52" s="57" t="s">
        <v>42</v>
      </c>
      <c r="C52" s="94"/>
      <c r="D52" s="64" t="s">
        <v>88</v>
      </c>
      <c r="E52" s="65" t="s">
        <v>88</v>
      </c>
      <c r="F52" s="65" t="s">
        <v>91</v>
      </c>
      <c r="G52" s="65" t="s">
        <v>88</v>
      </c>
      <c r="H52" s="65" t="s">
        <v>91</v>
      </c>
      <c r="I52" s="65" t="s">
        <v>88</v>
      </c>
      <c r="J52" s="65" t="s">
        <v>91</v>
      </c>
      <c r="K52" s="65" t="s">
        <v>88</v>
      </c>
      <c r="L52" s="65" t="s">
        <v>91</v>
      </c>
      <c r="M52" s="65" t="s">
        <v>88</v>
      </c>
      <c r="N52" s="65" t="s">
        <v>91</v>
      </c>
      <c r="O52" s="65" t="s">
        <v>88</v>
      </c>
      <c r="P52" s="65" t="s">
        <v>92</v>
      </c>
      <c r="Q52" s="65" t="s">
        <v>88</v>
      </c>
      <c r="R52" s="65" t="s">
        <v>88</v>
      </c>
      <c r="S52" s="65" t="s">
        <v>88</v>
      </c>
      <c r="T52" s="65" t="s">
        <v>80</v>
      </c>
      <c r="U52" s="65" t="s">
        <v>88</v>
      </c>
      <c r="V52" s="65" t="s">
        <v>80</v>
      </c>
      <c r="W52" s="70" t="s">
        <v>89</v>
      </c>
    </row>
    <row r="53" spans="1:23" ht="16.5" customHeight="1" x14ac:dyDescent="0.15">
      <c r="A53" s="78"/>
      <c r="B53" s="57" t="s">
        <v>43</v>
      </c>
      <c r="C53" s="91"/>
      <c r="D53" s="80">
        <v>60146203</v>
      </c>
      <c r="E53" s="81">
        <f>D53/V53*100</f>
        <v>79.127817476766523</v>
      </c>
      <c r="F53" s="81">
        <v>60339599</v>
      </c>
      <c r="G53" s="81">
        <f>F53/V53*100</f>
        <v>79.382247559223046</v>
      </c>
      <c r="H53" s="81">
        <v>59966909</v>
      </c>
      <c r="I53" s="81">
        <f>H53/V53*100</f>
        <v>78.891939861903964</v>
      </c>
      <c r="J53" s="81">
        <v>57907275</v>
      </c>
      <c r="K53" s="81">
        <f t="shared" si="12"/>
        <v>76.182303424489248</v>
      </c>
      <c r="L53" s="81">
        <v>61622584</v>
      </c>
      <c r="M53" s="81">
        <f t="shared" si="13"/>
        <v>81.070131379676852</v>
      </c>
      <c r="N53" s="81">
        <f>SUM(N40:N52)</f>
        <v>64309141</v>
      </c>
      <c r="O53" s="81">
        <f t="shared" si="14"/>
        <v>84.604542220822196</v>
      </c>
      <c r="P53" s="81">
        <f>SUM(P40:P52)</f>
        <v>63127147</v>
      </c>
      <c r="Q53" s="81">
        <f t="shared" si="15"/>
        <v>83.049521274767912</v>
      </c>
      <c r="R53" s="81">
        <f>SUM(R40:R52)</f>
        <v>63649682</v>
      </c>
      <c r="S53" s="81">
        <f>R53/V53*100</f>
        <v>83.736963740674227</v>
      </c>
      <c r="T53" s="81">
        <f>SUM(T40:T52)</f>
        <v>87024284</v>
      </c>
      <c r="U53" s="81">
        <f t="shared" si="17"/>
        <v>114.48838525015941</v>
      </c>
      <c r="V53" s="81">
        <v>76011452</v>
      </c>
      <c r="W53" s="82">
        <v>100</v>
      </c>
    </row>
    <row r="54" spans="1:23" ht="24" customHeight="1" x14ac:dyDescent="0.15">
      <c r="A54" s="32" t="s">
        <v>71</v>
      </c>
      <c r="B54" s="95"/>
      <c r="C54" s="95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</row>
    <row r="55" spans="1:23" ht="16.5" customHeight="1" x14ac:dyDescent="0.15"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</row>
  </sheetData>
  <mergeCells count="25">
    <mergeCell ref="D4:E4"/>
    <mergeCell ref="D37:E37"/>
    <mergeCell ref="F37:G37"/>
    <mergeCell ref="H37:I37"/>
    <mergeCell ref="J37:K37"/>
    <mergeCell ref="F4:G4"/>
    <mergeCell ref="H4:I4"/>
    <mergeCell ref="J4:K4"/>
    <mergeCell ref="V37:W37"/>
    <mergeCell ref="V4:W4"/>
    <mergeCell ref="T4:U4"/>
    <mergeCell ref="T37:U37"/>
    <mergeCell ref="R37:S37"/>
    <mergeCell ref="L36:W36"/>
    <mergeCell ref="P37:Q37"/>
    <mergeCell ref="N37:O37"/>
    <mergeCell ref="L37:M37"/>
    <mergeCell ref="Y3:AB3"/>
    <mergeCell ref="Y4:Z4"/>
    <mergeCell ref="AA4:AB4"/>
    <mergeCell ref="P4:Q4"/>
    <mergeCell ref="R4:S4"/>
    <mergeCell ref="L3:W3"/>
    <mergeCell ref="L4:M4"/>
    <mergeCell ref="N4:O4"/>
  </mergeCells>
  <phoneticPr fontId="2"/>
  <pageMargins left="0.86614173228346458" right="0.31496062992125984" top="0.55118110236220474" bottom="0.19685039370078741" header="0.39370078740157483" footer="0.35433070866141736"/>
  <pageSetup paperSize="9" scale="59" firstPageNumber="101" fitToHeight="0" orientation="landscape" useFirstPageNumber="1" r:id="rId1"/>
  <headerFooter alignWithMargins="0"/>
  <ignoredErrors>
    <ignoredError sqref="S31 Q31 O31" formula="1"/>
    <ignoredError sqref="S53 Q53 O53" formula="1" unlockedFormula="1"/>
    <ignoredError sqref="E40:V52 E53:N53 P53 R53 T53:V5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予算（一般会計）</vt:lpstr>
      <vt:lpstr>予算（その他）</vt:lpstr>
      <vt:lpstr>決算(一般会計)</vt:lpstr>
      <vt:lpstr>'決算(一般会計)'!Print_Area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2023-03-24T05:53:01Z</dcterms:created>
  <dcterms:modified xsi:type="dcterms:W3CDTF">2023-03-30T00:23:47Z</dcterms:modified>
</cp:coreProperties>
</file>