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12120" windowHeight="10200"/>
  </bookViews>
  <sheets>
    <sheet name="予算" sheetId="7" r:id="rId1"/>
    <sheet name="決算" sheetId="8" r:id="rId2"/>
  </sheets>
  <calcPr calcId="162913"/>
</workbook>
</file>

<file path=xl/calcChain.xml><?xml version="1.0" encoding="utf-8"?>
<calcChain xmlns="http://schemas.openxmlformats.org/spreadsheetml/2006/main">
  <c r="X29" i="8" l="1"/>
  <c r="X28" i="8"/>
  <c r="X25" i="8"/>
  <c r="X24" i="8"/>
  <c r="X23" i="8"/>
  <c r="X22" i="8"/>
  <c r="X19" i="8"/>
  <c r="X18" i="8"/>
  <c r="X15" i="8"/>
  <c r="X13" i="8"/>
  <c r="X11" i="8"/>
  <c r="X10" i="8"/>
  <c r="X7" i="8"/>
  <c r="T25" i="8"/>
  <c r="V13" i="8"/>
  <c r="V7" i="8"/>
  <c r="G11" i="7"/>
  <c r="G12" i="7"/>
  <c r="G13" i="7"/>
  <c r="G18" i="7"/>
  <c r="G19" i="7"/>
  <c r="G7" i="7"/>
  <c r="G8" i="7"/>
  <c r="G6" i="7"/>
  <c r="B15" i="7"/>
  <c r="B9" i="7"/>
  <c r="V29" i="8"/>
  <c r="V28" i="8"/>
  <c r="V24" i="8"/>
  <c r="V23" i="8"/>
  <c r="V22" i="8"/>
  <c r="V19" i="8"/>
  <c r="V18" i="8"/>
  <c r="V15" i="8"/>
  <c r="V11" i="8"/>
  <c r="V10" i="8"/>
  <c r="Q7" i="8"/>
  <c r="R7" i="8" s="1"/>
  <c r="T7" i="8"/>
  <c r="C15" i="7"/>
  <c r="C9" i="7"/>
  <c r="T29" i="8"/>
  <c r="T28" i="8"/>
  <c r="T24" i="8"/>
  <c r="T23" i="8"/>
  <c r="T22" i="8"/>
  <c r="T19" i="8"/>
  <c r="T18" i="8"/>
  <c r="T15" i="8"/>
  <c r="T11" i="8"/>
  <c r="T10" i="8"/>
  <c r="S13" i="8"/>
  <c r="T13" i="8" s="1"/>
  <c r="D15" i="7"/>
  <c r="D9" i="7"/>
  <c r="H10" i="8"/>
  <c r="H11" i="8"/>
  <c r="H18" i="8"/>
  <c r="H19" i="8"/>
  <c r="H22" i="8"/>
  <c r="H23" i="8"/>
  <c r="H28" i="8"/>
  <c r="H29" i="8"/>
  <c r="J10" i="8"/>
  <c r="J11" i="8"/>
  <c r="J18" i="8"/>
  <c r="J19" i="8"/>
  <c r="J22" i="8"/>
  <c r="J23" i="8"/>
  <c r="J28" i="8"/>
  <c r="J29" i="8"/>
  <c r="L10" i="8"/>
  <c r="L11" i="8"/>
  <c r="L18" i="8"/>
  <c r="L19" i="8"/>
  <c r="L22" i="8"/>
  <c r="L23" i="8"/>
  <c r="L28" i="8"/>
  <c r="L29" i="8"/>
  <c r="N10" i="8"/>
  <c r="N11" i="8"/>
  <c r="N18" i="8"/>
  <c r="N19" i="8"/>
  <c r="N22" i="8"/>
  <c r="N23" i="8"/>
  <c r="N28" i="8"/>
  <c r="N29" i="8"/>
  <c r="P28" i="8"/>
  <c r="P29" i="8"/>
  <c r="P10" i="8"/>
  <c r="P11" i="8"/>
  <c r="P18" i="8"/>
  <c r="P19" i="8"/>
  <c r="P22" i="8"/>
  <c r="P23" i="8"/>
  <c r="R10" i="8"/>
  <c r="R11" i="8"/>
  <c r="R18" i="8"/>
  <c r="R19" i="8"/>
  <c r="R22" i="8"/>
  <c r="R23" i="8"/>
  <c r="R28" i="8"/>
  <c r="R29" i="8"/>
  <c r="N15" i="8"/>
  <c r="P13" i="8"/>
  <c r="K25" i="8"/>
  <c r="L25" i="8" s="1"/>
  <c r="K13" i="8"/>
  <c r="L13" i="8" s="1"/>
  <c r="I25" i="8"/>
  <c r="J25" i="8"/>
  <c r="I13" i="8"/>
  <c r="J13" i="8" s="1"/>
  <c r="G13" i="8"/>
  <c r="H13" i="8" s="1"/>
  <c r="Q15" i="8"/>
  <c r="Q25" i="8" s="1"/>
  <c r="R25" i="8" s="1"/>
  <c r="E15" i="7"/>
  <c r="E9" i="7"/>
  <c r="J15" i="8"/>
  <c r="P15" i="8"/>
  <c r="H15" i="8"/>
  <c r="L15" i="8"/>
  <c r="N7" i="8"/>
  <c r="L7" i="8"/>
  <c r="J7" i="8"/>
  <c r="H7" i="8"/>
  <c r="P7" i="8"/>
  <c r="N13" i="8"/>
  <c r="V25" i="8"/>
  <c r="N25" i="8"/>
  <c r="P25" i="8"/>
  <c r="H25" i="8"/>
  <c r="Q13" i="8"/>
  <c r="R13" i="8" s="1"/>
  <c r="R15" i="8" l="1"/>
  <c r="G9" i="7"/>
  <c r="G15" i="7"/>
</calcChain>
</file>

<file path=xl/sharedStrings.xml><?xml version="1.0" encoding="utf-8"?>
<sst xmlns="http://schemas.openxmlformats.org/spreadsheetml/2006/main" count="167" uniqueCount="55">
  <si>
    <t>病院事業会計</t>
    <rPh sb="0" eb="2">
      <t>ビョウイン</t>
    </rPh>
    <rPh sb="2" eb="4">
      <t>ジギョウ</t>
    </rPh>
    <rPh sb="4" eb="6">
      <t>カイケイ</t>
    </rPh>
    <phoneticPr fontId="2"/>
  </si>
  <si>
    <t>科       目</t>
    <rPh sb="0" eb="1">
      <t>カ</t>
    </rPh>
    <rPh sb="8" eb="9">
      <t>メ</t>
    </rPh>
    <phoneticPr fontId="2"/>
  </si>
  <si>
    <t>対前年度比</t>
    <rPh sb="0" eb="1">
      <t>タイ</t>
    </rPh>
    <rPh sb="1" eb="5">
      <t>ゼンネンドヒ</t>
    </rPh>
    <phoneticPr fontId="2"/>
  </si>
  <si>
    <t>〔収益的収支〕</t>
    <rPh sb="1" eb="4">
      <t>シュウエキテキ</t>
    </rPh>
    <rPh sb="4" eb="6">
      <t>シュウシ</t>
    </rPh>
    <phoneticPr fontId="2"/>
  </si>
  <si>
    <t>千円</t>
    <rPh sb="0" eb="2">
      <t>センエン</t>
    </rPh>
    <phoneticPr fontId="2"/>
  </si>
  <si>
    <t>％</t>
    <phoneticPr fontId="2"/>
  </si>
  <si>
    <t>医業収益</t>
    <rPh sb="0" eb="2">
      <t>イギョウ</t>
    </rPh>
    <rPh sb="2" eb="4">
      <t>シュウエキ</t>
    </rPh>
    <phoneticPr fontId="2"/>
  </si>
  <si>
    <t>医業外収益</t>
    <rPh sb="0" eb="2">
      <t>イギョウ</t>
    </rPh>
    <rPh sb="2" eb="3">
      <t>ガイ</t>
    </rPh>
    <rPh sb="3" eb="5">
      <t>シュウエキ</t>
    </rPh>
    <phoneticPr fontId="2"/>
  </si>
  <si>
    <t>特別利益</t>
    <rPh sb="0" eb="2">
      <t>トクベツ</t>
    </rPh>
    <rPh sb="2" eb="4">
      <t>リエキ</t>
    </rPh>
    <phoneticPr fontId="2"/>
  </si>
  <si>
    <t>収益合計</t>
    <rPh sb="0" eb="2">
      <t>シュウエキ</t>
    </rPh>
    <rPh sb="2" eb="4">
      <t>ゴウケイ</t>
    </rPh>
    <phoneticPr fontId="2"/>
  </si>
  <si>
    <t>医業費用</t>
    <rPh sb="0" eb="2">
      <t>イギョウ</t>
    </rPh>
    <rPh sb="2" eb="4">
      <t>ヒヨウ</t>
    </rPh>
    <phoneticPr fontId="2"/>
  </si>
  <si>
    <t>医業外費用</t>
    <rPh sb="0" eb="2">
      <t>イギョウ</t>
    </rPh>
    <rPh sb="2" eb="3">
      <t>ガイ</t>
    </rPh>
    <rPh sb="3" eb="5">
      <t>ヒヨウ</t>
    </rPh>
    <phoneticPr fontId="2"/>
  </si>
  <si>
    <t>特別損失</t>
    <rPh sb="0" eb="2">
      <t>トクベツ</t>
    </rPh>
    <rPh sb="2" eb="4">
      <t>ソンシツ</t>
    </rPh>
    <phoneticPr fontId="2"/>
  </si>
  <si>
    <t>予備費</t>
    <rPh sb="0" eb="3">
      <t>ヨビヒ</t>
    </rPh>
    <phoneticPr fontId="2"/>
  </si>
  <si>
    <t>費用合計</t>
    <rPh sb="0" eb="2">
      <t>ヒヨウ</t>
    </rPh>
    <rPh sb="2" eb="4">
      <t>ゴウケイ</t>
    </rPh>
    <phoneticPr fontId="2"/>
  </si>
  <si>
    <t>〔資本的収支〕</t>
    <rPh sb="1" eb="4">
      <t>シホンテキ</t>
    </rPh>
    <rPh sb="4" eb="6">
      <t>シュウシ</t>
    </rPh>
    <phoneticPr fontId="2"/>
  </si>
  <si>
    <t>資本的収入</t>
    <rPh sb="0" eb="3">
      <t>シホンテキ</t>
    </rPh>
    <rPh sb="3" eb="5">
      <t>シュウニュウ</t>
    </rPh>
    <phoneticPr fontId="2"/>
  </si>
  <si>
    <t>資本的支出</t>
    <rPh sb="0" eb="3">
      <t>シホンテキ</t>
    </rPh>
    <rPh sb="3" eb="5">
      <t>シシュツ</t>
    </rPh>
    <phoneticPr fontId="2"/>
  </si>
  <si>
    <t>科目</t>
    <rPh sb="0" eb="2">
      <t>カモク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</si>
  <si>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</si>
  <si>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</si>
  <si>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</si>
  <si>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</si>
  <si>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</si>
  <si>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金額</t>
    <rPh sb="0" eb="2">
      <t>キンガク</t>
    </rPh>
    <phoneticPr fontId="2"/>
  </si>
  <si>
    <t>指数</t>
    <rPh sb="0" eb="2">
      <t>シスウ</t>
    </rPh>
    <phoneticPr fontId="2"/>
  </si>
  <si>
    <t>入院収益</t>
    <rPh sb="0" eb="2">
      <t>ニュウイン</t>
    </rPh>
    <rPh sb="2" eb="4">
      <t>シュウエキ</t>
    </rPh>
    <phoneticPr fontId="2"/>
  </si>
  <si>
    <t xml:space="preserve">         -</t>
    <phoneticPr fontId="2"/>
  </si>
  <si>
    <t>外来収益</t>
    <rPh sb="0" eb="2">
      <t>ガイライ</t>
    </rPh>
    <rPh sb="2" eb="4">
      <t>シュウエキ</t>
    </rPh>
    <phoneticPr fontId="2"/>
  </si>
  <si>
    <t>その他医業収益</t>
    <rPh sb="0" eb="3">
      <t>ソノタ</t>
    </rPh>
    <rPh sb="3" eb="5">
      <t>イギョウ</t>
    </rPh>
    <rPh sb="5" eb="7">
      <t>シュウエキ</t>
    </rPh>
    <phoneticPr fontId="2"/>
  </si>
  <si>
    <t>医業外収益</t>
    <rPh sb="0" eb="3">
      <t>イギョウガイ</t>
    </rPh>
    <rPh sb="3" eb="5">
      <t>シュウエキ</t>
    </rPh>
    <phoneticPr fontId="2"/>
  </si>
  <si>
    <t>給与費</t>
    <rPh sb="0" eb="3">
      <t>キュウヨヒ</t>
    </rPh>
    <phoneticPr fontId="2"/>
  </si>
  <si>
    <t>材料費</t>
    <rPh sb="0" eb="3">
      <t>ザイリョウヒ</t>
    </rPh>
    <phoneticPr fontId="2"/>
  </si>
  <si>
    <t>経費</t>
    <rPh sb="0" eb="2">
      <t>ケイヒ</t>
    </rPh>
    <phoneticPr fontId="2"/>
  </si>
  <si>
    <t>減価償却費</t>
    <rPh sb="0" eb="2">
      <t>ゲンカ</t>
    </rPh>
    <rPh sb="2" eb="5">
      <t>ショウキャクヒ</t>
    </rPh>
    <phoneticPr fontId="2"/>
  </si>
  <si>
    <t>資産減耗費</t>
    <rPh sb="0" eb="2">
      <t>シサン</t>
    </rPh>
    <rPh sb="2" eb="4">
      <t>ゲンモウ</t>
    </rPh>
    <rPh sb="4" eb="5">
      <t>ヒ</t>
    </rPh>
    <phoneticPr fontId="2"/>
  </si>
  <si>
    <t>研究研修費</t>
    <rPh sb="0" eb="2">
      <t>ケンキュウ</t>
    </rPh>
    <rPh sb="2" eb="5">
      <t>ケンシュウヒ</t>
    </rPh>
    <phoneticPr fontId="2"/>
  </si>
  <si>
    <t>医業外費用</t>
    <rPh sb="0" eb="3">
      <t>イギョウガイ</t>
    </rPh>
    <rPh sb="3" eb="5">
      <t>ヒヨウ</t>
    </rPh>
    <phoneticPr fontId="2"/>
  </si>
  <si>
    <t>〔資本的収支〕</t>
    <rPh sb="1" eb="4">
      <t>シホンテキ</t>
    </rPh>
    <rPh sb="4" eb="5">
      <t>シュウニュウ</t>
    </rPh>
    <rPh sb="5" eb="6">
      <t>シ</t>
    </rPh>
    <phoneticPr fontId="2"/>
  </si>
  <si>
    <t xml:space="preserve"> </t>
    <phoneticPr fontId="2"/>
  </si>
  <si>
    <t>（注）消費税を含まない。</t>
    <phoneticPr fontId="2"/>
  </si>
  <si>
    <t>その他医業費用</t>
    <rPh sb="2" eb="3">
      <t>タ</t>
    </rPh>
    <rPh sb="3" eb="5">
      <t>イギョウ</t>
    </rPh>
    <rPh sb="5" eb="7">
      <t>ヒヨウ</t>
    </rPh>
    <phoneticPr fontId="2"/>
  </si>
  <si>
    <t>平成30年度
当初予算</t>
    <rPh sb="0" eb="2">
      <t>ヘイセイ</t>
    </rPh>
    <rPh sb="4" eb="6">
      <t>ネンド</t>
    </rPh>
    <rPh sb="7" eb="9">
      <t>トウショ</t>
    </rPh>
    <rPh sb="9" eb="11">
      <t>ヨサン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</si>
  <si>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</si>
  <si>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</si>
  <si>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</si>
  <si>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
当初予算</t>
    <rPh sb="0" eb="2">
      <t>レイワ</t>
    </rPh>
    <rPh sb="3" eb="5">
      <t>ネンド</t>
    </rPh>
    <rPh sb="4" eb="5">
      <t>ド</t>
    </rPh>
    <rPh sb="6" eb="8">
      <t>トウショ</t>
    </rPh>
    <rPh sb="8" eb="10">
      <t>ヨサン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</si>
  <si>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</si>
  <si>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令和3年度
当初予算</t>
    <rPh sb="0" eb="2">
      <t>レイワ</t>
    </rPh>
    <rPh sb="3" eb="5">
      <t>ネンド</t>
    </rPh>
    <rPh sb="4" eb="5">
      <t>ド</t>
    </rPh>
    <rPh sb="6" eb="8">
      <t>トウショ</t>
    </rPh>
    <rPh sb="8" eb="10">
      <t>ヨサン</t>
    </rPh>
    <phoneticPr fontId="2"/>
  </si>
  <si>
    <t>資料：健康づくり推進室</t>
    <rPh sb="3" eb="5">
      <t>ケンコウ</t>
    </rPh>
    <rPh sb="8" eb="11">
      <t>スイシンシツ</t>
    </rPh>
    <phoneticPr fontId="2"/>
  </si>
  <si>
    <t xml:space="preserve">         -</t>
  </si>
  <si>
    <t>令和4年度
当初予算</t>
    <rPh sb="0" eb="2">
      <t>レイワ</t>
    </rPh>
    <rPh sb="3" eb="5">
      <t>ネンド</t>
    </rPh>
    <rPh sb="4" eb="5">
      <t>ド</t>
    </rPh>
    <rPh sb="6" eb="8">
      <t>トウショ</t>
    </rPh>
    <rPh sb="8" eb="10">
      <t>ヨサン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</si>
  <si>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</si>
  <si>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（指数：令和3年度＝100）</t>
    <rPh sb="4" eb="6">
      <t>レイワ</t>
    </rPh>
    <rPh sb="7" eb="9">
      <t>ネンド</t>
    </rPh>
    <rPh sb="8" eb="9">
      <t>ド</t>
    </rPh>
    <phoneticPr fontId="2"/>
  </si>
  <si>
    <t>令和元年度
当初予算</t>
    <rPh sb="0" eb="2">
      <t>レイワ</t>
    </rPh>
    <rPh sb="2" eb="4">
      <t>ガンネン</t>
    </rPh>
    <rPh sb="3" eb="5">
      <t>ネンド</t>
    </rPh>
    <rPh sb="6" eb="8">
      <t>トウショ</t>
    </rPh>
    <rPh sb="8" eb="10">
      <t>ヨサン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</si>
</sst>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_ "/>
    <numFmt numFmtId="178" formatCode="#,##0_);[Red]\(#,##0\)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75">
    <xf numFmtId="0" fontId="0" fillId="0" borderId="0" xfId="0"/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horizontal="right" vertical="center" shrinkToFit="1"/>
      <protection locked="0"/>
    </xf>
    <xf numFmtId="0" fontId="22" fillId="0" borderId="11" xfId="0" applyFont="1" applyFill="1" applyBorder="1" applyAlignment="1" applyProtection="1">
      <alignment horizontal="distributed" vertical="center" justifyLastLine="1"/>
      <protection locked="0"/>
    </xf>
    <xf numFmtId="0" fontId="22" fillId="0" borderId="21" xfId="0" applyFont="1" applyFill="1" applyBorder="1" applyAlignment="1" applyProtection="1">
      <alignment horizontal="distributed" vertical="center" justifyLastLine="1"/>
      <protection locked="0"/>
    </xf>
    <xf numFmtId="0" fontId="20" fillId="0" borderId="10" xfId="0" applyFont="1" applyFill="1" applyBorder="1" applyAlignment="1" applyProtection="1">
      <alignment horizontal="distributed" vertical="center" justifyLastLine="1"/>
      <protection locked="0"/>
    </xf>
    <xf numFmtId="0" fontId="20" fillId="0" borderId="20" xfId="0" applyFont="1" applyFill="1" applyBorder="1" applyAlignment="1" applyProtection="1">
      <alignment horizontal="distributed" vertical="center" justifyLastLine="1"/>
      <protection locked="0"/>
    </xf>
    <xf numFmtId="0" fontId="22" fillId="0" borderId="0" xfId="0" applyFont="1" applyFill="1" applyBorder="1" applyAlignment="1" applyProtection="1">
      <alignment horizontal="right" vertical="center"/>
      <protection locked="0"/>
    </xf>
    <xf numFmtId="0" fontId="22" fillId="0" borderId="22" xfId="0" applyFont="1" applyFill="1" applyBorder="1" applyAlignment="1" applyProtection="1">
      <alignment vertical="center"/>
      <protection locked="0"/>
    </xf>
    <xf numFmtId="0" fontId="22" fillId="0" borderId="22" xfId="0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2" fillId="0" borderId="14" xfId="0" applyFont="1" applyFill="1" applyBorder="1" applyAlignment="1" applyProtection="1">
      <alignment vertical="center"/>
      <protection locked="0"/>
    </xf>
    <xf numFmtId="0" fontId="20" fillId="0" borderId="10" xfId="0" applyFont="1" applyFill="1" applyBorder="1" applyAlignment="1" applyProtection="1">
      <alignment vertical="center"/>
      <protection locked="0"/>
    </xf>
    <xf numFmtId="0" fontId="20" fillId="0" borderId="14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horizontal="distributed" vertical="center"/>
      <protection locked="0"/>
    </xf>
    <xf numFmtId="178" fontId="20" fillId="0" borderId="0" xfId="33" applyNumberFormat="1" applyFont="1" applyFill="1" applyBorder="1" applyAlignment="1" applyProtection="1">
      <alignment vertical="center"/>
      <protection locked="0"/>
    </xf>
    <xf numFmtId="178" fontId="20" fillId="0" borderId="0" xfId="0" applyNumberFormat="1" applyFont="1" applyFill="1" applyBorder="1" applyAlignment="1" applyProtection="1">
      <alignment vertical="center"/>
      <protection locked="0"/>
    </xf>
    <xf numFmtId="178" fontId="20" fillId="0" borderId="0" xfId="0" applyNumberFormat="1" applyFont="1" applyFill="1" applyBorder="1" applyAlignment="1" applyProtection="1">
      <alignment vertical="center" shrinkToFit="1"/>
      <protection locked="0"/>
    </xf>
    <xf numFmtId="178" fontId="20" fillId="0" borderId="10" xfId="33" applyNumberFormat="1" applyFont="1" applyFill="1" applyBorder="1" applyAlignment="1" applyProtection="1">
      <alignment vertical="center"/>
      <protection locked="0"/>
    </xf>
    <xf numFmtId="0" fontId="20" fillId="0" borderId="15" xfId="0" applyFont="1" applyFill="1" applyBorder="1" applyAlignment="1" applyProtection="1">
      <alignment vertical="center"/>
      <protection locked="0"/>
    </xf>
    <xf numFmtId="0" fontId="22" fillId="0" borderId="18" xfId="0" applyFont="1" applyFill="1" applyBorder="1" applyAlignment="1" applyProtection="1">
      <alignment vertical="center"/>
      <protection locked="0"/>
    </xf>
    <xf numFmtId="0" fontId="20" fillId="0" borderId="19" xfId="0" applyFont="1" applyFill="1" applyBorder="1" applyAlignment="1" applyProtection="1">
      <alignment vertical="center"/>
      <protection locked="0"/>
    </xf>
    <xf numFmtId="178" fontId="20" fillId="0" borderId="15" xfId="33" applyNumberFormat="1" applyFont="1" applyFill="1" applyBorder="1" applyAlignment="1" applyProtection="1">
      <alignment vertical="center"/>
      <protection locked="0"/>
    </xf>
    <xf numFmtId="178" fontId="20" fillId="0" borderId="18" xfId="0" applyNumberFormat="1" applyFont="1" applyFill="1" applyBorder="1" applyAlignment="1" applyProtection="1">
      <alignment vertical="center"/>
      <protection locked="0"/>
    </xf>
    <xf numFmtId="178" fontId="20" fillId="0" borderId="18" xfId="0" applyNumberFormat="1" applyFont="1" applyFill="1" applyBorder="1" applyAlignment="1" applyProtection="1">
      <alignment vertical="center" shrinkToFit="1"/>
      <protection locked="0"/>
    </xf>
    <xf numFmtId="0" fontId="22" fillId="0" borderId="0" xfId="0" applyFont="1" applyFill="1" applyAlignment="1" applyProtection="1">
      <alignment vertical="center"/>
      <protection locked="0"/>
    </xf>
    <xf numFmtId="0" fontId="23" fillId="0" borderId="0" xfId="0" applyFont="1" applyFill="1" applyAlignment="1" applyProtection="1">
      <alignment vertical="center"/>
      <protection locked="0"/>
    </xf>
    <xf numFmtId="177" fontId="20" fillId="0" borderId="0" xfId="0" applyNumberFormat="1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horizontal="right" vertical="center"/>
      <protection locked="0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0" fillId="0" borderId="0" xfId="0" applyFont="1" applyFill="1" applyBorder="1" applyProtection="1">
      <protection locked="0"/>
    </xf>
    <xf numFmtId="0" fontId="22" fillId="0" borderId="13" xfId="0" applyFont="1" applyFill="1" applyBorder="1" applyAlignment="1" applyProtection="1">
      <alignment horizontal="center"/>
      <protection locked="0"/>
    </xf>
    <xf numFmtId="0" fontId="22" fillId="0" borderId="13" xfId="0" applyFont="1" applyFill="1" applyBorder="1" applyAlignment="1" applyProtection="1">
      <alignment horizontal="distributed"/>
      <protection locked="0"/>
    </xf>
    <xf numFmtId="0" fontId="22" fillId="0" borderId="13" xfId="0" applyFont="1" applyFill="1" applyBorder="1" applyProtection="1">
      <protection locked="0"/>
    </xf>
    <xf numFmtId="0" fontId="22" fillId="0" borderId="17" xfId="0" applyFont="1" applyFill="1" applyBorder="1" applyAlignment="1" applyProtection="1">
      <alignment horizontal="distributed"/>
      <protection locked="0"/>
    </xf>
    <xf numFmtId="0" fontId="22" fillId="0" borderId="0" xfId="0" applyFont="1" applyFill="1" applyBorder="1" applyAlignment="1" applyProtection="1">
      <alignment horizontal="right"/>
    </xf>
    <xf numFmtId="0" fontId="22" fillId="0" borderId="22" xfId="0" applyFont="1" applyFill="1" applyBorder="1" applyAlignment="1" applyProtection="1">
      <alignment horizontal="right"/>
    </xf>
    <xf numFmtId="0" fontId="20" fillId="0" borderId="14" xfId="0" applyFont="1" applyFill="1" applyBorder="1" applyAlignment="1" applyProtection="1">
      <alignment horizontal="right"/>
    </xf>
    <xf numFmtId="38" fontId="20" fillId="0" borderId="0" xfId="33" applyFont="1" applyFill="1" applyBorder="1" applyProtection="1"/>
    <xf numFmtId="0" fontId="20" fillId="0" borderId="0" xfId="0" applyFont="1" applyFill="1" applyBorder="1" applyProtection="1"/>
    <xf numFmtId="38" fontId="20" fillId="0" borderId="18" xfId="33" applyFont="1" applyFill="1" applyBorder="1" applyProtection="1"/>
    <xf numFmtId="178" fontId="20" fillId="0" borderId="0" xfId="0" applyNumberFormat="1" applyFont="1" applyFill="1" applyBorder="1" applyAlignment="1" applyProtection="1">
      <alignment vertical="center"/>
    </xf>
    <xf numFmtId="178" fontId="20" fillId="0" borderId="0" xfId="0" applyNumberFormat="1" applyFont="1" applyFill="1" applyBorder="1" applyAlignment="1" applyProtection="1">
      <alignment vertical="center" shrinkToFit="1"/>
    </xf>
    <xf numFmtId="178" fontId="20" fillId="0" borderId="18" xfId="0" applyNumberFormat="1" applyFont="1" applyFill="1" applyBorder="1" applyAlignment="1" applyProtection="1">
      <alignment vertical="center"/>
    </xf>
    <xf numFmtId="178" fontId="20" fillId="0" borderId="18" xfId="0" applyNumberFormat="1" applyFont="1" applyFill="1" applyBorder="1" applyAlignment="1" applyProtection="1">
      <alignment vertical="center" shrinkToFit="1"/>
    </xf>
    <xf numFmtId="178" fontId="20" fillId="0" borderId="14" xfId="0" applyNumberFormat="1" applyFont="1" applyFill="1" applyBorder="1" applyAlignment="1" applyProtection="1">
      <alignment vertical="center"/>
      <protection locked="0"/>
    </xf>
    <xf numFmtId="178" fontId="20" fillId="0" borderId="19" xfId="0" applyNumberFormat="1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horizontal="right"/>
      <protection locked="0"/>
    </xf>
    <xf numFmtId="38" fontId="20" fillId="0" borderId="0" xfId="33" applyFont="1" applyFill="1" applyBorder="1" applyProtection="1">
      <protection locked="0"/>
    </xf>
    <xf numFmtId="38" fontId="20" fillId="0" borderId="18" xfId="33" applyFont="1" applyFill="1" applyBorder="1" applyProtection="1">
      <protection locked="0"/>
    </xf>
    <xf numFmtId="176" fontId="20" fillId="0" borderId="14" xfId="0" applyNumberFormat="1" applyFont="1" applyFill="1" applyBorder="1" applyAlignment="1" applyProtection="1">
      <alignment shrinkToFit="1"/>
    </xf>
    <xf numFmtId="176" fontId="20" fillId="0" borderId="19" xfId="0" applyNumberFormat="1" applyFont="1" applyFill="1" applyBorder="1" applyAlignment="1" applyProtection="1">
      <alignment shrinkToFit="1"/>
    </xf>
    <xf numFmtId="0" fontId="22" fillId="0" borderId="21" xfId="0" applyFont="1" applyFill="1" applyBorder="1" applyAlignment="1" applyProtection="1">
      <alignment horizontal="center" vertical="center" justifyLastLine="1"/>
      <protection locked="0"/>
    </xf>
    <xf numFmtId="0" fontId="22" fillId="0" borderId="17" xfId="0" applyFont="1" applyFill="1" applyBorder="1" applyAlignment="1" applyProtection="1">
      <alignment horizontal="center" vertical="center" justifyLastLine="1"/>
      <protection locked="0"/>
    </xf>
    <xf numFmtId="0" fontId="22" fillId="0" borderId="20" xfId="0" applyFont="1" applyFill="1" applyBorder="1" applyAlignment="1" applyProtection="1">
      <alignment horizontal="distributed" vertical="center" wrapText="1"/>
      <protection locked="0"/>
    </xf>
    <xf numFmtId="0" fontId="22" fillId="0" borderId="19" xfId="0" applyFont="1" applyFill="1" applyBorder="1" applyAlignment="1" applyProtection="1">
      <alignment horizontal="distributed" vertical="center" wrapText="1"/>
      <protection locked="0"/>
    </xf>
    <xf numFmtId="0" fontId="22" fillId="0" borderId="21" xfId="0" applyFont="1" applyFill="1" applyBorder="1" applyAlignment="1" applyProtection="1">
      <alignment horizontal="distributed" vertical="center" wrapText="1"/>
      <protection locked="0"/>
    </xf>
    <xf numFmtId="0" fontId="22" fillId="0" borderId="17" xfId="0" applyFont="1" applyFill="1" applyBorder="1" applyAlignment="1" applyProtection="1">
      <alignment horizontal="distributed" vertical="center" wrapText="1"/>
      <protection locked="0"/>
    </xf>
    <xf numFmtId="0" fontId="20" fillId="0" borderId="17" xfId="0" applyFont="1" applyFill="1" applyBorder="1" applyAlignment="1" applyProtection="1">
      <alignment horizontal="distributed"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2" fillId="0" borderId="16" xfId="0" applyFont="1" applyFill="1" applyBorder="1" applyAlignment="1" applyProtection="1">
      <alignment horizontal="distributed" vertical="center" wrapText="1"/>
      <protection locked="0"/>
    </xf>
    <xf numFmtId="0" fontId="22" fillId="0" borderId="15" xfId="0" applyFont="1" applyFill="1" applyBorder="1" applyAlignment="1" applyProtection="1">
      <alignment horizontal="distributed" vertical="center" wrapText="1"/>
      <protection locked="0"/>
    </xf>
    <xf numFmtId="0" fontId="20" fillId="0" borderId="0" xfId="0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right" vertical="center" shrinkToFit="1"/>
      <protection locked="0"/>
    </xf>
    <xf numFmtId="0" fontId="22" fillId="0" borderId="0" xfId="0" applyFont="1" applyFill="1" applyBorder="1" applyAlignment="1" applyProtection="1">
      <alignment horizontal="distributed" vertical="center"/>
      <protection locked="0"/>
    </xf>
    <xf numFmtId="3" fontId="20" fillId="0" borderId="11" xfId="0" applyNumberFormat="1" applyFont="1" applyFill="1" applyBorder="1" applyAlignment="1" applyProtection="1">
      <alignment horizontal="distributed" vertical="center" justifyLastLine="1"/>
      <protection locked="0"/>
    </xf>
    <xf numFmtId="3" fontId="20" fillId="0" borderId="12" xfId="0" applyNumberFormat="1" applyFont="1" applyFill="1" applyBorder="1" applyAlignment="1" applyProtection="1">
      <alignment horizontal="distributed" vertical="center" justifyLastLine="1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0" fillId="0" borderId="11" xfId="0" applyFont="1" applyFill="1" applyBorder="1" applyAlignment="1" applyProtection="1">
      <alignment horizontal="distributed" vertical="center" justifyLastLine="1"/>
      <protection locked="0"/>
    </xf>
    <xf numFmtId="0" fontId="20" fillId="0" borderId="22" xfId="0" applyFont="1" applyFill="1" applyBorder="1" applyAlignment="1" applyProtection="1">
      <alignment horizontal="center" vertical="center" justifyLastLine="1"/>
      <protection locked="0"/>
    </xf>
    <xf numFmtId="0" fontId="22" fillId="0" borderId="18" xfId="0" applyFont="1" applyFill="1" applyBorder="1" applyAlignment="1" applyProtection="1">
      <alignment horizontal="distributed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view="pageBreakPreview" zoomScaleNormal="100" zoomScaleSheetLayoutView="100" workbookViewId="0"/>
  </sheetViews>
  <sheetFormatPr defaultRowHeight="15.75" x14ac:dyDescent="0.25"/>
  <cols>
    <col min="1" max="4" width="13.625" style="30" customWidth="1"/>
    <col min="5" max="6" width="12.375" style="30" customWidth="1"/>
    <col min="7" max="7" width="14.75" style="30" customWidth="1"/>
    <col min="8" max="8" width="9" style="30"/>
    <col min="9" max="9" width="9.25" style="30" bestFit="1" customWidth="1"/>
    <col min="10" max="10" width="9.125" style="30" bestFit="1" customWidth="1"/>
    <col min="11" max="16384" width="9" style="30"/>
  </cols>
  <sheetData>
    <row r="1" spans="1:7" ht="15" customHeight="1" x14ac:dyDescent="0.25"/>
    <row r="2" spans="1:7" ht="16.5" x14ac:dyDescent="0.25">
      <c r="A2" s="31" t="s">
        <v>0</v>
      </c>
      <c r="B2" s="31"/>
      <c r="C2" s="31"/>
      <c r="D2" s="31"/>
      <c r="E2" s="32"/>
      <c r="F2" s="32"/>
      <c r="G2" s="32"/>
    </row>
    <row r="3" spans="1:7" ht="15" customHeight="1" x14ac:dyDescent="0.25">
      <c r="A3" s="54" t="s">
        <v>1</v>
      </c>
      <c r="B3" s="62" t="s">
        <v>51</v>
      </c>
      <c r="C3" s="62" t="s">
        <v>48</v>
      </c>
      <c r="D3" s="58" t="s">
        <v>46</v>
      </c>
      <c r="E3" s="56" t="s">
        <v>54</v>
      </c>
      <c r="F3" s="58" t="s">
        <v>42</v>
      </c>
      <c r="G3" s="58" t="s">
        <v>2</v>
      </c>
    </row>
    <row r="4" spans="1:7" ht="15" customHeight="1" x14ac:dyDescent="0.25">
      <c r="A4" s="55"/>
      <c r="B4" s="63"/>
      <c r="C4" s="63"/>
      <c r="D4" s="59"/>
      <c r="E4" s="57"/>
      <c r="F4" s="59"/>
      <c r="G4" s="60"/>
    </row>
    <row r="5" spans="1:7" ht="15" customHeight="1" x14ac:dyDescent="0.25">
      <c r="A5" s="33" t="s">
        <v>3</v>
      </c>
      <c r="B5" s="49" t="s">
        <v>4</v>
      </c>
      <c r="C5" s="37" t="s">
        <v>4</v>
      </c>
      <c r="D5" s="38" t="s">
        <v>4</v>
      </c>
      <c r="E5" s="37" t="s">
        <v>4</v>
      </c>
      <c r="F5" s="37" t="s">
        <v>4</v>
      </c>
      <c r="G5" s="39" t="s">
        <v>5</v>
      </c>
    </row>
    <row r="6" spans="1:7" ht="15" customHeight="1" x14ac:dyDescent="0.25">
      <c r="A6" s="34" t="s">
        <v>6</v>
      </c>
      <c r="B6" s="50">
        <v>228307</v>
      </c>
      <c r="C6" s="40">
        <v>212047</v>
      </c>
      <c r="D6" s="40">
        <v>217770</v>
      </c>
      <c r="E6" s="40">
        <v>209615</v>
      </c>
      <c r="F6" s="40">
        <v>179013</v>
      </c>
      <c r="G6" s="52">
        <f>B6/C6*100</f>
        <v>107.66811131494434</v>
      </c>
    </row>
    <row r="7" spans="1:7" ht="15" customHeight="1" x14ac:dyDescent="0.25">
      <c r="A7" s="34" t="s">
        <v>7</v>
      </c>
      <c r="B7" s="50">
        <v>570008</v>
      </c>
      <c r="C7" s="40">
        <v>432951</v>
      </c>
      <c r="D7" s="40">
        <v>521564</v>
      </c>
      <c r="E7" s="40">
        <v>554839</v>
      </c>
      <c r="F7" s="40">
        <v>426734</v>
      </c>
      <c r="G7" s="52">
        <f t="shared" ref="G7:G19" si="0">B7/C7*100</f>
        <v>131.65646920783183</v>
      </c>
    </row>
    <row r="8" spans="1:7" ht="15" customHeight="1" x14ac:dyDescent="0.25">
      <c r="A8" s="34" t="s">
        <v>8</v>
      </c>
      <c r="B8" s="50">
        <v>1</v>
      </c>
      <c r="C8" s="40">
        <v>1</v>
      </c>
      <c r="D8" s="40">
        <v>1301615</v>
      </c>
      <c r="E8" s="40">
        <v>1</v>
      </c>
      <c r="F8" s="40">
        <v>0</v>
      </c>
      <c r="G8" s="52">
        <f t="shared" si="0"/>
        <v>100</v>
      </c>
    </row>
    <row r="9" spans="1:7" ht="15" customHeight="1" x14ac:dyDescent="0.25">
      <c r="A9" s="34" t="s">
        <v>9</v>
      </c>
      <c r="B9" s="50">
        <f>SUM(B6:B8)</f>
        <v>798316</v>
      </c>
      <c r="C9" s="40">
        <f>SUM(C6:C8)</f>
        <v>644999</v>
      </c>
      <c r="D9" s="40">
        <f>SUM(D6:D8)</f>
        <v>2040949</v>
      </c>
      <c r="E9" s="40">
        <f>SUM(E6:E8)</f>
        <v>764455</v>
      </c>
      <c r="F9" s="40">
        <v>605747</v>
      </c>
      <c r="G9" s="52">
        <f t="shared" si="0"/>
        <v>123.77011437227034</v>
      </c>
    </row>
    <row r="10" spans="1:7" ht="15" customHeight="1" x14ac:dyDescent="0.25">
      <c r="A10" s="34"/>
      <c r="B10" s="50"/>
      <c r="C10" s="40"/>
      <c r="D10" s="40"/>
      <c r="E10" s="40"/>
      <c r="F10" s="40"/>
      <c r="G10" s="52"/>
    </row>
    <row r="11" spans="1:7" ht="15" customHeight="1" x14ac:dyDescent="0.25">
      <c r="A11" s="34" t="s">
        <v>10</v>
      </c>
      <c r="B11" s="50">
        <v>1201182</v>
      </c>
      <c r="C11" s="40">
        <v>1150676</v>
      </c>
      <c r="D11" s="40">
        <v>2328480</v>
      </c>
      <c r="E11" s="40">
        <v>1530103</v>
      </c>
      <c r="F11" s="40">
        <v>1729391</v>
      </c>
      <c r="G11" s="52">
        <f t="shared" si="0"/>
        <v>104.38924597367112</v>
      </c>
    </row>
    <row r="12" spans="1:7" ht="15" customHeight="1" x14ac:dyDescent="0.25">
      <c r="A12" s="34" t="s">
        <v>11</v>
      </c>
      <c r="B12" s="50">
        <v>76001</v>
      </c>
      <c r="C12" s="40">
        <v>73717</v>
      </c>
      <c r="D12" s="40">
        <v>98211</v>
      </c>
      <c r="E12" s="40">
        <v>99512</v>
      </c>
      <c r="F12" s="40">
        <v>133841</v>
      </c>
      <c r="G12" s="52">
        <f t="shared" si="0"/>
        <v>103.09833552640504</v>
      </c>
    </row>
    <row r="13" spans="1:7" ht="15" customHeight="1" x14ac:dyDescent="0.25">
      <c r="A13" s="34" t="s">
        <v>12</v>
      </c>
      <c r="B13" s="50">
        <v>1</v>
      </c>
      <c r="C13" s="40">
        <v>1</v>
      </c>
      <c r="D13" s="40">
        <v>1193922</v>
      </c>
      <c r="E13" s="40">
        <v>1</v>
      </c>
      <c r="F13" s="40">
        <v>0</v>
      </c>
      <c r="G13" s="52">
        <f t="shared" si="0"/>
        <v>100</v>
      </c>
    </row>
    <row r="14" spans="1:7" ht="15" customHeight="1" x14ac:dyDescent="0.25">
      <c r="A14" s="34" t="s">
        <v>13</v>
      </c>
      <c r="B14" s="50">
        <v>0</v>
      </c>
      <c r="C14" s="40">
        <v>0</v>
      </c>
      <c r="D14" s="40">
        <v>0</v>
      </c>
      <c r="E14" s="40">
        <v>0</v>
      </c>
      <c r="F14" s="40">
        <v>0</v>
      </c>
      <c r="G14" s="52"/>
    </row>
    <row r="15" spans="1:7" ht="15" customHeight="1" x14ac:dyDescent="0.25">
      <c r="A15" s="34" t="s">
        <v>14</v>
      </c>
      <c r="B15" s="50">
        <f>SUM(B11:B14)</f>
        <v>1277184</v>
      </c>
      <c r="C15" s="40">
        <f>SUM(C11:C14)</f>
        <v>1224394</v>
      </c>
      <c r="D15" s="40">
        <f>SUM(D11:D14)</f>
        <v>3620613</v>
      </c>
      <c r="E15" s="40">
        <f>SUM(E11:E14)</f>
        <v>1629616</v>
      </c>
      <c r="F15" s="40">
        <v>1863232</v>
      </c>
      <c r="G15" s="52">
        <f t="shared" si="0"/>
        <v>104.31152063796458</v>
      </c>
    </row>
    <row r="16" spans="1:7" ht="15" customHeight="1" x14ac:dyDescent="0.25">
      <c r="A16" s="35"/>
      <c r="B16" s="32"/>
      <c r="C16" s="41"/>
      <c r="D16" s="41"/>
      <c r="E16" s="41"/>
      <c r="F16" s="41"/>
      <c r="G16" s="52"/>
    </row>
    <row r="17" spans="1:7" ht="15" customHeight="1" x14ac:dyDescent="0.25">
      <c r="A17" s="33" t="s">
        <v>15</v>
      </c>
      <c r="B17" s="32"/>
      <c r="C17" s="41"/>
      <c r="D17" s="41"/>
      <c r="E17" s="41"/>
      <c r="F17" s="41"/>
      <c r="G17" s="52"/>
    </row>
    <row r="18" spans="1:7" ht="15" customHeight="1" x14ac:dyDescent="0.25">
      <c r="A18" s="34" t="s">
        <v>16</v>
      </c>
      <c r="B18" s="50">
        <v>1223256</v>
      </c>
      <c r="C18" s="40">
        <v>1370473</v>
      </c>
      <c r="D18" s="40">
        <v>1799464</v>
      </c>
      <c r="E18" s="40">
        <v>1442675</v>
      </c>
      <c r="F18" s="40">
        <v>951777</v>
      </c>
      <c r="G18" s="52">
        <f t="shared" si="0"/>
        <v>89.257942330859493</v>
      </c>
    </row>
    <row r="19" spans="1:7" ht="15" customHeight="1" x14ac:dyDescent="0.25">
      <c r="A19" s="36" t="s">
        <v>17</v>
      </c>
      <c r="B19" s="51">
        <v>1247792</v>
      </c>
      <c r="C19" s="42">
        <v>1395007</v>
      </c>
      <c r="D19" s="42">
        <v>1557663</v>
      </c>
      <c r="E19" s="42">
        <v>1299824</v>
      </c>
      <c r="F19" s="42">
        <v>978463</v>
      </c>
      <c r="G19" s="53">
        <f t="shared" si="0"/>
        <v>89.447006359107874</v>
      </c>
    </row>
    <row r="20" spans="1:7" ht="15" customHeight="1" x14ac:dyDescent="0.25">
      <c r="A20" s="61" t="s">
        <v>49</v>
      </c>
      <c r="B20" s="61"/>
      <c r="C20" s="61"/>
      <c r="D20" s="61"/>
      <c r="E20" s="61"/>
    </row>
  </sheetData>
  <mergeCells count="8">
    <mergeCell ref="A3:A4"/>
    <mergeCell ref="E3:E4"/>
    <mergeCell ref="F3:F4"/>
    <mergeCell ref="G3:G4"/>
    <mergeCell ref="A20:E20"/>
    <mergeCell ref="D3:D4"/>
    <mergeCell ref="C3:C4"/>
    <mergeCell ref="B3:B4"/>
  </mergeCells>
  <phoneticPr fontId="2"/>
  <pageMargins left="0.86614173228346458" right="0.70866141732283472" top="0.59055118110236227" bottom="0.15748031496062992" header="0.51181102362204722" footer="0.23622047244094491"/>
  <pageSetup paperSize="9" scale="94" firstPageNumber="11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2"/>
  <sheetViews>
    <sheetView view="pageBreakPreview" zoomScaleNormal="75" zoomScaleSheetLayoutView="100" workbookViewId="0">
      <pane xSplit="6" ySplit="4" topLeftCell="G5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3.5" customHeight="1" x14ac:dyDescent="0.15"/>
  <cols>
    <col min="1" max="1" width="1.5" style="1" customWidth="1"/>
    <col min="2" max="3" width="5.875" style="1" customWidth="1"/>
    <col min="4" max="4" width="6.5" style="1" customWidth="1"/>
    <col min="5" max="5" width="2.75" style="1" customWidth="1"/>
    <col min="6" max="6" width="1.5" style="1" customWidth="1"/>
    <col min="7" max="7" width="14.75" style="1" customWidth="1"/>
    <col min="8" max="8" width="10.375" style="1" customWidth="1"/>
    <col min="9" max="9" width="14.75" style="1" customWidth="1"/>
    <col min="10" max="10" width="10.5" style="1" customWidth="1"/>
    <col min="11" max="11" width="14.75" style="1" customWidth="1"/>
    <col min="12" max="12" width="9.25" style="1" customWidth="1"/>
    <col min="13" max="13" width="14.75" style="1" customWidth="1"/>
    <col min="14" max="14" width="9.125" style="1" customWidth="1"/>
    <col min="15" max="15" width="13.625" style="1" customWidth="1"/>
    <col min="16" max="16" width="7.875" style="1" customWidth="1"/>
    <col min="17" max="17" width="14.5" style="1" customWidth="1"/>
    <col min="18" max="18" width="8.25" style="1" customWidth="1"/>
    <col min="19" max="19" width="12.875" style="1" customWidth="1"/>
    <col min="20" max="20" width="7.75" style="1" customWidth="1"/>
    <col min="21" max="21" width="12.75" style="1" customWidth="1"/>
    <col min="22" max="22" width="7.75" style="1" customWidth="1"/>
    <col min="23" max="23" width="12.75" style="1" customWidth="1"/>
    <col min="24" max="24" width="7.75" style="1" customWidth="1"/>
    <col min="25" max="25" width="12.75" style="1" customWidth="1"/>
    <col min="26" max="26" width="7.75" style="1" customWidth="1"/>
    <col min="27" max="16384" width="9" style="1"/>
  </cols>
  <sheetData>
    <row r="1" spans="1:26" ht="9.75" customHeight="1" x14ac:dyDescent="0.15"/>
    <row r="2" spans="1:26" ht="19.5" customHeight="1" x14ac:dyDescent="0.15">
      <c r="A2" s="71" t="s">
        <v>0</v>
      </c>
      <c r="B2" s="71"/>
      <c r="C2" s="71"/>
      <c r="D2" s="71"/>
      <c r="G2" s="64"/>
      <c r="H2" s="64"/>
      <c r="I2" s="65"/>
      <c r="J2" s="65"/>
      <c r="K2" s="2"/>
      <c r="L2" s="2"/>
      <c r="M2" s="66"/>
      <c r="N2" s="66"/>
      <c r="O2" s="64"/>
      <c r="P2" s="64"/>
      <c r="Q2" s="67"/>
      <c r="R2" s="67"/>
      <c r="S2" s="3"/>
      <c r="T2" s="3"/>
      <c r="U2" s="67"/>
      <c r="V2" s="67"/>
      <c r="W2" s="3"/>
      <c r="X2" s="3"/>
      <c r="Y2" s="67" t="s">
        <v>53</v>
      </c>
      <c r="Z2" s="67"/>
    </row>
    <row r="3" spans="1:26" ht="13.5" customHeight="1" x14ac:dyDescent="0.15">
      <c r="A3" s="72" t="s">
        <v>18</v>
      </c>
      <c r="B3" s="72"/>
      <c r="C3" s="72"/>
      <c r="D3" s="72"/>
      <c r="E3" s="72"/>
      <c r="F3" s="72"/>
      <c r="G3" s="69" t="s">
        <v>19</v>
      </c>
      <c r="H3" s="70"/>
      <c r="I3" s="69" t="s">
        <v>20</v>
      </c>
      <c r="J3" s="70"/>
      <c r="K3" s="69" t="s">
        <v>21</v>
      </c>
      <c r="L3" s="69"/>
      <c r="M3" s="69" t="s">
        <v>22</v>
      </c>
      <c r="N3" s="70"/>
      <c r="O3" s="69" t="s">
        <v>23</v>
      </c>
      <c r="P3" s="70"/>
      <c r="Q3" s="69" t="s">
        <v>43</v>
      </c>
      <c r="R3" s="69"/>
      <c r="S3" s="69" t="s">
        <v>44</v>
      </c>
      <c r="T3" s="69"/>
      <c r="U3" s="69" t="s">
        <v>45</v>
      </c>
      <c r="V3" s="69"/>
      <c r="W3" s="69" t="s">
        <v>47</v>
      </c>
      <c r="X3" s="69"/>
      <c r="Y3" s="69" t="s">
        <v>52</v>
      </c>
      <c r="Z3" s="69"/>
    </row>
    <row r="4" spans="1:26" ht="13.5" customHeight="1" x14ac:dyDescent="0.15">
      <c r="A4" s="72"/>
      <c r="B4" s="72"/>
      <c r="C4" s="72"/>
      <c r="D4" s="72"/>
      <c r="E4" s="72"/>
      <c r="F4" s="72"/>
      <c r="G4" s="4" t="s">
        <v>24</v>
      </c>
      <c r="H4" s="5" t="s">
        <v>25</v>
      </c>
      <c r="I4" s="5" t="s">
        <v>24</v>
      </c>
      <c r="J4" s="5" t="s">
        <v>25</v>
      </c>
      <c r="K4" s="5" t="s">
        <v>24</v>
      </c>
      <c r="L4" s="5" t="s">
        <v>25</v>
      </c>
      <c r="M4" s="5" t="s">
        <v>24</v>
      </c>
      <c r="N4" s="5" t="s">
        <v>25</v>
      </c>
      <c r="O4" s="5" t="s">
        <v>24</v>
      </c>
      <c r="P4" s="5" t="s">
        <v>25</v>
      </c>
      <c r="Q4" s="5" t="s">
        <v>24</v>
      </c>
      <c r="R4" s="5" t="s">
        <v>25</v>
      </c>
      <c r="S4" s="4" t="s">
        <v>24</v>
      </c>
      <c r="T4" s="4" t="s">
        <v>25</v>
      </c>
      <c r="U4" s="5" t="s">
        <v>24</v>
      </c>
      <c r="V4" s="5" t="s">
        <v>25</v>
      </c>
      <c r="W4" s="4" t="s">
        <v>24</v>
      </c>
      <c r="X4" s="4" t="s">
        <v>25</v>
      </c>
      <c r="Y4" s="4" t="s">
        <v>24</v>
      </c>
      <c r="Z4" s="4" t="s">
        <v>25</v>
      </c>
    </row>
    <row r="5" spans="1:26" ht="13.5" customHeight="1" x14ac:dyDescent="0.15">
      <c r="A5" s="6"/>
      <c r="B5" s="73"/>
      <c r="C5" s="73"/>
      <c r="D5" s="73"/>
      <c r="E5" s="73"/>
      <c r="F5" s="7"/>
      <c r="G5" s="8" t="s">
        <v>4</v>
      </c>
      <c r="H5" s="9"/>
      <c r="I5" s="10" t="s">
        <v>4</v>
      </c>
      <c r="J5" s="9"/>
      <c r="K5" s="10" t="s">
        <v>4</v>
      </c>
      <c r="L5" s="9"/>
      <c r="M5" s="10" t="s">
        <v>4</v>
      </c>
      <c r="N5" s="9"/>
      <c r="O5" s="10" t="s">
        <v>4</v>
      </c>
      <c r="P5" s="9"/>
      <c r="Q5" s="10" t="s">
        <v>4</v>
      </c>
      <c r="R5" s="9"/>
      <c r="S5" s="8" t="s">
        <v>4</v>
      </c>
      <c r="T5" s="9"/>
      <c r="U5" s="10" t="s">
        <v>4</v>
      </c>
      <c r="V5" s="9"/>
      <c r="W5" s="8" t="s">
        <v>4</v>
      </c>
      <c r="X5" s="11"/>
      <c r="Y5" s="10" t="s">
        <v>4</v>
      </c>
      <c r="Z5" s="12"/>
    </row>
    <row r="6" spans="1:26" ht="12.75" customHeight="1" x14ac:dyDescent="0.15">
      <c r="A6" s="13"/>
      <c r="B6" s="68" t="s">
        <v>3</v>
      </c>
      <c r="C6" s="68"/>
      <c r="D6" s="68"/>
      <c r="E6" s="68"/>
      <c r="F6" s="14"/>
      <c r="G6" s="8"/>
      <c r="H6" s="11"/>
      <c r="I6" s="8"/>
      <c r="J6" s="11"/>
      <c r="K6" s="8"/>
      <c r="L6" s="11"/>
      <c r="M6" s="8"/>
      <c r="N6" s="11"/>
      <c r="O6" s="8"/>
      <c r="P6" s="11"/>
      <c r="Q6" s="8"/>
      <c r="R6" s="11"/>
      <c r="S6" s="8"/>
      <c r="T6" s="11"/>
      <c r="U6" s="8"/>
      <c r="V6" s="11"/>
      <c r="W6" s="8"/>
      <c r="X6" s="11"/>
      <c r="Y6" s="8"/>
      <c r="Z6" s="12"/>
    </row>
    <row r="7" spans="1:26" ht="12.75" customHeight="1" x14ac:dyDescent="0.15">
      <c r="A7" s="13"/>
      <c r="B7" s="68" t="s">
        <v>6</v>
      </c>
      <c r="C7" s="68"/>
      <c r="D7" s="68"/>
      <c r="E7" s="15"/>
      <c r="F7" s="14"/>
      <c r="G7" s="16">
        <v>6365828</v>
      </c>
      <c r="H7" s="17">
        <f>G7/Y7*100</f>
        <v>2913.4224256292905</v>
      </c>
      <c r="I7" s="17">
        <v>5449825</v>
      </c>
      <c r="J7" s="17">
        <f>I7/Y7*100</f>
        <v>2494.199084668192</v>
      </c>
      <c r="K7" s="17">
        <v>7989</v>
      </c>
      <c r="L7" s="17">
        <f>K7/Y7*100</f>
        <v>3.6562929061784897</v>
      </c>
      <c r="M7" s="17">
        <v>9676</v>
      </c>
      <c r="N7" s="17">
        <f>M7/Y7*100</f>
        <v>4.4283752860411898</v>
      </c>
      <c r="O7" s="17">
        <v>170908</v>
      </c>
      <c r="P7" s="18">
        <f>O7/Y7*100</f>
        <v>78.218764302059498</v>
      </c>
      <c r="Q7" s="43">
        <f>SUM(Q8:Q10)</f>
        <v>178988</v>
      </c>
      <c r="R7" s="44">
        <f>Q7/Y7*100</f>
        <v>81.916704805491989</v>
      </c>
      <c r="S7" s="43">
        <v>200339</v>
      </c>
      <c r="T7" s="44">
        <f t="shared" ref="T7:T13" si="0">S7/Y7*100</f>
        <v>91.688329519450804</v>
      </c>
      <c r="U7" s="43">
        <v>208022</v>
      </c>
      <c r="V7" s="44">
        <f>U7/Y7*100</f>
        <v>95.204576659038892</v>
      </c>
      <c r="W7" s="43">
        <v>221607</v>
      </c>
      <c r="X7" s="44">
        <f>W7/Y7*100</f>
        <v>101.42196796338672</v>
      </c>
      <c r="Y7" s="17">
        <v>218500</v>
      </c>
      <c r="Z7" s="47">
        <v>100</v>
      </c>
    </row>
    <row r="8" spans="1:26" ht="12.75" customHeight="1" x14ac:dyDescent="0.15">
      <c r="A8" s="13"/>
      <c r="B8" s="11"/>
      <c r="C8" s="68" t="s">
        <v>26</v>
      </c>
      <c r="D8" s="68"/>
      <c r="E8" s="68"/>
      <c r="F8" s="14"/>
      <c r="G8" s="16">
        <v>4236606</v>
      </c>
      <c r="H8" s="17" t="s">
        <v>27</v>
      </c>
      <c r="I8" s="17">
        <v>3469391</v>
      </c>
      <c r="J8" s="17" t="s">
        <v>27</v>
      </c>
      <c r="K8" s="17">
        <v>0</v>
      </c>
      <c r="L8" s="17" t="s">
        <v>27</v>
      </c>
      <c r="M8" s="17">
        <v>0</v>
      </c>
      <c r="N8" s="17" t="s">
        <v>27</v>
      </c>
      <c r="O8" s="17">
        <v>0</v>
      </c>
      <c r="P8" s="18" t="s">
        <v>27</v>
      </c>
      <c r="Q8" s="43">
        <v>0</v>
      </c>
      <c r="R8" s="44" t="s">
        <v>27</v>
      </c>
      <c r="S8" s="43">
        <v>0</v>
      </c>
      <c r="T8" s="44" t="s">
        <v>50</v>
      </c>
      <c r="U8" s="43">
        <v>0</v>
      </c>
      <c r="V8" s="44" t="s">
        <v>50</v>
      </c>
      <c r="W8" s="43">
        <v>0</v>
      </c>
      <c r="X8" s="44" t="s">
        <v>50</v>
      </c>
      <c r="Y8" s="17">
        <v>0</v>
      </c>
      <c r="Z8" s="47">
        <v>100</v>
      </c>
    </row>
    <row r="9" spans="1:26" ht="12.75" customHeight="1" x14ac:dyDescent="0.15">
      <c r="A9" s="13"/>
      <c r="B9" s="15"/>
      <c r="C9" s="68" t="s">
        <v>28</v>
      </c>
      <c r="D9" s="68"/>
      <c r="E9" s="68"/>
      <c r="F9" s="14"/>
      <c r="G9" s="16">
        <v>1746488</v>
      </c>
      <c r="H9" s="17" t="s">
        <v>27</v>
      </c>
      <c r="I9" s="17">
        <v>1631645</v>
      </c>
      <c r="J9" s="17" t="s">
        <v>27</v>
      </c>
      <c r="K9" s="17">
        <v>0</v>
      </c>
      <c r="L9" s="17" t="s">
        <v>27</v>
      </c>
      <c r="M9" s="17">
        <v>0</v>
      </c>
      <c r="N9" s="17" t="s">
        <v>27</v>
      </c>
      <c r="O9" s="17">
        <v>0</v>
      </c>
      <c r="P9" s="18" t="s">
        <v>27</v>
      </c>
      <c r="Q9" s="43">
        <v>0</v>
      </c>
      <c r="R9" s="44" t="s">
        <v>27</v>
      </c>
      <c r="S9" s="43">
        <v>0</v>
      </c>
      <c r="T9" s="44" t="s">
        <v>50</v>
      </c>
      <c r="U9" s="43">
        <v>0</v>
      </c>
      <c r="V9" s="44" t="s">
        <v>50</v>
      </c>
      <c r="W9" s="43">
        <v>0</v>
      </c>
      <c r="X9" s="44" t="s">
        <v>50</v>
      </c>
      <c r="Y9" s="17">
        <v>0</v>
      </c>
      <c r="Z9" s="47">
        <v>100</v>
      </c>
    </row>
    <row r="10" spans="1:26" ht="12.75" customHeight="1" x14ac:dyDescent="0.15">
      <c r="A10" s="13"/>
      <c r="B10" s="15"/>
      <c r="C10" s="68" t="s">
        <v>29</v>
      </c>
      <c r="D10" s="68"/>
      <c r="E10" s="68"/>
      <c r="F10" s="14"/>
      <c r="G10" s="16">
        <v>382734</v>
      </c>
      <c r="H10" s="17">
        <f>G10/Y10*100</f>
        <v>175.16430205949655</v>
      </c>
      <c r="I10" s="17">
        <v>348789</v>
      </c>
      <c r="J10" s="17">
        <f>I10/Y10*100</f>
        <v>159.62883295194507</v>
      </c>
      <c r="K10" s="17">
        <v>7989</v>
      </c>
      <c r="L10" s="17">
        <f>K10/Y10*100</f>
        <v>3.6562929061784897</v>
      </c>
      <c r="M10" s="17">
        <v>9676</v>
      </c>
      <c r="N10" s="17">
        <f t="shared" ref="N10:N29" si="1">M10/Y10*100</f>
        <v>4.4283752860411898</v>
      </c>
      <c r="O10" s="17">
        <v>170908</v>
      </c>
      <c r="P10" s="18">
        <f t="shared" ref="P10:P29" si="2">O10/Y10*100</f>
        <v>78.218764302059498</v>
      </c>
      <c r="Q10" s="43">
        <v>178988</v>
      </c>
      <c r="R10" s="44">
        <f t="shared" ref="R10:R29" si="3">Q10/Y10*100</f>
        <v>81.916704805491989</v>
      </c>
      <c r="S10" s="43">
        <v>200339</v>
      </c>
      <c r="T10" s="44">
        <f t="shared" si="0"/>
        <v>91.688329519450804</v>
      </c>
      <c r="U10" s="43">
        <v>208022</v>
      </c>
      <c r="V10" s="44">
        <f>U10/Y10*100</f>
        <v>95.204576659038892</v>
      </c>
      <c r="W10" s="43">
        <v>221607</v>
      </c>
      <c r="X10" s="44">
        <f>W10/Y10*100</f>
        <v>101.42196796338672</v>
      </c>
      <c r="Y10" s="17">
        <v>218500</v>
      </c>
      <c r="Z10" s="47">
        <v>100</v>
      </c>
    </row>
    <row r="11" spans="1:26" ht="12.75" customHeight="1" x14ac:dyDescent="0.15">
      <c r="A11" s="13"/>
      <c r="B11" s="68" t="s">
        <v>30</v>
      </c>
      <c r="C11" s="68"/>
      <c r="D11" s="68"/>
      <c r="E11" s="11"/>
      <c r="F11" s="14"/>
      <c r="G11" s="16">
        <v>415749</v>
      </c>
      <c r="H11" s="17">
        <f>G11/Y11*100</f>
        <v>95.783003458103039</v>
      </c>
      <c r="I11" s="17">
        <v>410968</v>
      </c>
      <c r="J11" s="17">
        <f>I11/Y11*100</f>
        <v>94.68152506721529</v>
      </c>
      <c r="K11" s="17">
        <v>822227</v>
      </c>
      <c r="L11" s="17">
        <f>K11/Y11*100</f>
        <v>189.43009263845661</v>
      </c>
      <c r="M11" s="17">
        <v>556445</v>
      </c>
      <c r="N11" s="17">
        <f t="shared" si="1"/>
        <v>128.19747818814753</v>
      </c>
      <c r="O11" s="17">
        <v>370036</v>
      </c>
      <c r="P11" s="18">
        <f t="shared" si="2"/>
        <v>85.251340274114</v>
      </c>
      <c r="Q11" s="43">
        <v>393907</v>
      </c>
      <c r="R11" s="44">
        <f t="shared" si="3"/>
        <v>90.750899083752444</v>
      </c>
      <c r="S11" s="43">
        <v>325517</v>
      </c>
      <c r="T11" s="44">
        <f t="shared" si="0"/>
        <v>74.994758704582154</v>
      </c>
      <c r="U11" s="43">
        <v>461315</v>
      </c>
      <c r="V11" s="44">
        <f>U11/Y11*100</f>
        <v>106.28079981016143</v>
      </c>
      <c r="W11" s="43">
        <v>432925</v>
      </c>
      <c r="X11" s="44">
        <f>W11/Y11*100</f>
        <v>99.740123901919802</v>
      </c>
      <c r="Y11" s="17">
        <v>434053</v>
      </c>
      <c r="Z11" s="47">
        <v>100</v>
      </c>
    </row>
    <row r="12" spans="1:26" ht="12.75" customHeight="1" x14ac:dyDescent="0.15">
      <c r="A12" s="13"/>
      <c r="B12" s="68" t="s">
        <v>8</v>
      </c>
      <c r="C12" s="68"/>
      <c r="D12" s="68"/>
      <c r="E12" s="11"/>
      <c r="F12" s="14"/>
      <c r="G12" s="16">
        <v>904941</v>
      </c>
      <c r="H12" s="17" t="s">
        <v>27</v>
      </c>
      <c r="I12" s="17">
        <v>1973975</v>
      </c>
      <c r="J12" s="17" t="s">
        <v>27</v>
      </c>
      <c r="K12" s="17">
        <v>402173</v>
      </c>
      <c r="L12" s="17" t="s">
        <v>27</v>
      </c>
      <c r="M12" s="17">
        <v>405397</v>
      </c>
      <c r="N12" s="17" t="s">
        <v>27</v>
      </c>
      <c r="O12" s="17">
        <v>4685</v>
      </c>
      <c r="P12" s="18" t="s">
        <v>27</v>
      </c>
      <c r="Q12" s="43">
        <v>0</v>
      </c>
      <c r="R12" s="44" t="s">
        <v>27</v>
      </c>
      <c r="S12" s="43">
        <v>67</v>
      </c>
      <c r="T12" s="44" t="s">
        <v>50</v>
      </c>
      <c r="U12" s="43">
        <v>3183</v>
      </c>
      <c r="V12" s="44" t="s">
        <v>50</v>
      </c>
      <c r="W12" s="43">
        <v>1301615</v>
      </c>
      <c r="X12" s="44" t="s">
        <v>50</v>
      </c>
      <c r="Y12" s="17">
        <v>0</v>
      </c>
      <c r="Z12" s="47">
        <v>100</v>
      </c>
    </row>
    <row r="13" spans="1:26" ht="12.75" customHeight="1" x14ac:dyDescent="0.15">
      <c r="A13" s="13"/>
      <c r="B13" s="68" t="s">
        <v>9</v>
      </c>
      <c r="C13" s="68"/>
      <c r="D13" s="68"/>
      <c r="E13" s="11"/>
      <c r="F13" s="14"/>
      <c r="G13" s="16">
        <f>SUM(G7,G11,G12)</f>
        <v>7686518</v>
      </c>
      <c r="H13" s="17">
        <f>G13/Y13*100</f>
        <v>1177.914744089752</v>
      </c>
      <c r="I13" s="17">
        <f>I7+I11+I12</f>
        <v>7834768</v>
      </c>
      <c r="J13" s="17">
        <f>I13/Y13*100</f>
        <v>1200.6332052722155</v>
      </c>
      <c r="K13" s="17">
        <f>SUM(K7,K11,K12)</f>
        <v>1232389</v>
      </c>
      <c r="L13" s="17">
        <f>K13/Y13*100</f>
        <v>188.85653732340515</v>
      </c>
      <c r="M13" s="17">
        <v>971518</v>
      </c>
      <c r="N13" s="17">
        <f t="shared" si="1"/>
        <v>148.87955461088984</v>
      </c>
      <c r="O13" s="17">
        <v>545629</v>
      </c>
      <c r="P13" s="18">
        <f t="shared" si="2"/>
        <v>83.614511005236352</v>
      </c>
      <c r="Q13" s="43">
        <f>SUM(Q7,Q11,Q12)</f>
        <v>572895</v>
      </c>
      <c r="R13" s="44">
        <f>Q13/Y13*100</f>
        <v>87.792868931718957</v>
      </c>
      <c r="S13" s="43">
        <f>SUM(S7,S11,S12)</f>
        <v>525923</v>
      </c>
      <c r="T13" s="44">
        <f t="shared" si="0"/>
        <v>80.594679665866224</v>
      </c>
      <c r="U13" s="43">
        <v>672520</v>
      </c>
      <c r="V13" s="44">
        <f>U13/Y13*100</f>
        <v>103.05982809059186</v>
      </c>
      <c r="W13" s="43">
        <v>1956147</v>
      </c>
      <c r="X13" s="44">
        <f>W13/Y13*100</f>
        <v>299.7682946825775</v>
      </c>
      <c r="Y13" s="17">
        <v>652553</v>
      </c>
      <c r="Z13" s="47">
        <v>100</v>
      </c>
    </row>
    <row r="14" spans="1:26" ht="9.75" customHeight="1" x14ac:dyDescent="0.15">
      <c r="A14" s="13"/>
      <c r="B14" s="11"/>
      <c r="C14" s="11"/>
      <c r="D14" s="11"/>
      <c r="E14" s="11"/>
      <c r="F14" s="14"/>
      <c r="G14" s="16"/>
      <c r="H14" s="17"/>
      <c r="I14" s="17"/>
      <c r="J14" s="17"/>
      <c r="K14" s="17"/>
      <c r="L14" s="17"/>
      <c r="M14" s="17"/>
      <c r="N14" s="17"/>
      <c r="O14" s="17"/>
      <c r="P14" s="18"/>
      <c r="Q14" s="43"/>
      <c r="R14" s="44"/>
      <c r="S14" s="43"/>
      <c r="T14" s="44"/>
      <c r="U14" s="43"/>
      <c r="V14" s="43"/>
      <c r="W14" s="43"/>
      <c r="X14" s="43"/>
      <c r="Y14" s="17"/>
      <c r="Z14" s="47"/>
    </row>
    <row r="15" spans="1:26" ht="12.75" customHeight="1" x14ac:dyDescent="0.15">
      <c r="A15" s="13"/>
      <c r="B15" s="68" t="s">
        <v>10</v>
      </c>
      <c r="C15" s="68"/>
      <c r="D15" s="68"/>
      <c r="E15" s="11"/>
      <c r="F15" s="14"/>
      <c r="G15" s="16">
        <v>6605846</v>
      </c>
      <c r="H15" s="17">
        <f>G15/Y15*100</f>
        <v>600.63083164669069</v>
      </c>
      <c r="I15" s="17">
        <v>7754291</v>
      </c>
      <c r="J15" s="17">
        <f>I15/Y15*100</f>
        <v>705.05219954574295</v>
      </c>
      <c r="K15" s="17">
        <v>969524</v>
      </c>
      <c r="L15" s="17">
        <f>K15/Y15*100</f>
        <v>88.153130790730827</v>
      </c>
      <c r="M15" s="17">
        <v>692037</v>
      </c>
      <c r="N15" s="17">
        <f t="shared" si="1"/>
        <v>62.922865419551229</v>
      </c>
      <c r="O15" s="17">
        <v>682478</v>
      </c>
      <c r="P15" s="18">
        <f t="shared" si="2"/>
        <v>62.053721615758242</v>
      </c>
      <c r="Q15" s="43">
        <f>SUM(Q16:Q22)</f>
        <v>689952</v>
      </c>
      <c r="R15" s="44">
        <f t="shared" si="3"/>
        <v>62.733288598659051</v>
      </c>
      <c r="S15" s="43">
        <v>1769950</v>
      </c>
      <c r="T15" s="44">
        <f t="shared" ref="T15:T25" si="4">S15/Y15*100</f>
        <v>160.93117224849928</v>
      </c>
      <c r="U15" s="43">
        <v>1408371</v>
      </c>
      <c r="V15" s="44">
        <f t="shared" ref="V15:V25" si="5">U15/Y15*100</f>
        <v>128.05491454040578</v>
      </c>
      <c r="W15" s="43">
        <v>2194029</v>
      </c>
      <c r="X15" s="44">
        <f>W15/Y15*100</f>
        <v>199.49018837662231</v>
      </c>
      <c r="Y15" s="17">
        <v>1099818</v>
      </c>
      <c r="Z15" s="47">
        <v>100</v>
      </c>
    </row>
    <row r="16" spans="1:26" ht="12.75" customHeight="1" x14ac:dyDescent="0.15">
      <c r="A16" s="13"/>
      <c r="B16" s="11"/>
      <c r="C16" s="68" t="s">
        <v>31</v>
      </c>
      <c r="D16" s="68"/>
      <c r="E16" s="68"/>
      <c r="F16" s="14"/>
      <c r="G16" s="16">
        <v>3327284</v>
      </c>
      <c r="H16" s="17" t="s">
        <v>27</v>
      </c>
      <c r="I16" s="17">
        <v>4401148</v>
      </c>
      <c r="J16" s="17" t="s">
        <v>27</v>
      </c>
      <c r="K16" s="17">
        <v>245</v>
      </c>
      <c r="L16" s="44" t="s">
        <v>50</v>
      </c>
      <c r="M16" s="17">
        <v>224</v>
      </c>
      <c r="N16" s="44" t="s">
        <v>50</v>
      </c>
      <c r="O16" s="17">
        <v>136</v>
      </c>
      <c r="P16" s="44" t="s">
        <v>50</v>
      </c>
      <c r="Q16" s="43">
        <v>136</v>
      </c>
      <c r="R16" s="44" t="s">
        <v>50</v>
      </c>
      <c r="S16" s="43">
        <v>136</v>
      </c>
      <c r="T16" s="44" t="s">
        <v>50</v>
      </c>
      <c r="U16" s="43">
        <v>136</v>
      </c>
      <c r="V16" s="44" t="s">
        <v>50</v>
      </c>
      <c r="W16" s="43">
        <v>64</v>
      </c>
      <c r="X16" s="44" t="s">
        <v>50</v>
      </c>
      <c r="Y16" s="17">
        <v>0</v>
      </c>
      <c r="Z16" s="47">
        <v>100</v>
      </c>
    </row>
    <row r="17" spans="1:26" ht="12.75" customHeight="1" x14ac:dyDescent="0.15">
      <c r="A17" s="13"/>
      <c r="B17" s="11"/>
      <c r="C17" s="68" t="s">
        <v>32</v>
      </c>
      <c r="D17" s="68"/>
      <c r="E17" s="68"/>
      <c r="F17" s="14"/>
      <c r="G17" s="16">
        <v>1413267</v>
      </c>
      <c r="H17" s="17" t="s">
        <v>27</v>
      </c>
      <c r="I17" s="17">
        <v>1365475</v>
      </c>
      <c r="J17" s="17" t="s">
        <v>27</v>
      </c>
      <c r="K17" s="17">
        <v>0</v>
      </c>
      <c r="L17" s="17" t="s">
        <v>27</v>
      </c>
      <c r="M17" s="17">
        <v>0</v>
      </c>
      <c r="N17" s="17" t="s">
        <v>27</v>
      </c>
      <c r="O17" s="17">
        <v>0</v>
      </c>
      <c r="P17" s="18" t="s">
        <v>27</v>
      </c>
      <c r="Q17" s="43">
        <v>0</v>
      </c>
      <c r="R17" s="44" t="s">
        <v>27</v>
      </c>
      <c r="S17" s="43">
        <v>0</v>
      </c>
      <c r="T17" s="44" t="s">
        <v>50</v>
      </c>
      <c r="U17" s="43">
        <v>0</v>
      </c>
      <c r="V17" s="44" t="s">
        <v>50</v>
      </c>
      <c r="W17" s="43">
        <v>0</v>
      </c>
      <c r="X17" s="44" t="s">
        <v>50</v>
      </c>
      <c r="Y17" s="17">
        <v>0</v>
      </c>
      <c r="Z17" s="47">
        <v>100</v>
      </c>
    </row>
    <row r="18" spans="1:26" ht="12.75" customHeight="1" x14ac:dyDescent="0.15">
      <c r="A18" s="13"/>
      <c r="B18" s="11"/>
      <c r="C18" s="68" t="s">
        <v>33</v>
      </c>
      <c r="D18" s="68"/>
      <c r="E18" s="68"/>
      <c r="F18" s="14"/>
      <c r="G18" s="16">
        <v>1537464</v>
      </c>
      <c r="H18" s="17">
        <f>G18/Y18*100</f>
        <v>5819.5389681668494</v>
      </c>
      <c r="I18" s="17">
        <v>1689886</v>
      </c>
      <c r="J18" s="17">
        <f>I18/Y18*100</f>
        <v>6396.4798062000827</v>
      </c>
      <c r="K18" s="17">
        <v>87851</v>
      </c>
      <c r="L18" s="17">
        <f>K18/Y18*100</f>
        <v>332.52961883492941</v>
      </c>
      <c r="M18" s="17">
        <v>52069</v>
      </c>
      <c r="N18" s="17">
        <f t="shared" si="1"/>
        <v>197.08921609447745</v>
      </c>
      <c r="O18" s="17">
        <v>59029</v>
      </c>
      <c r="P18" s="18">
        <f t="shared" si="2"/>
        <v>223.43389227449944</v>
      </c>
      <c r="Q18" s="43">
        <v>99301</v>
      </c>
      <c r="R18" s="44">
        <f t="shared" si="3"/>
        <v>375.86963927476438</v>
      </c>
      <c r="S18" s="43">
        <v>123004</v>
      </c>
      <c r="T18" s="44">
        <f t="shared" si="4"/>
        <v>465.58915931715808</v>
      </c>
      <c r="U18" s="43">
        <v>58282</v>
      </c>
      <c r="V18" s="44">
        <f t="shared" si="5"/>
        <v>220.60638177069532</v>
      </c>
      <c r="W18" s="43">
        <v>38400</v>
      </c>
      <c r="X18" s="44">
        <f>W18/Y18*100</f>
        <v>145.34993754494872</v>
      </c>
      <c r="Y18" s="17">
        <v>26419</v>
      </c>
      <c r="Z18" s="47">
        <v>100</v>
      </c>
    </row>
    <row r="19" spans="1:26" ht="12.75" customHeight="1" x14ac:dyDescent="0.15">
      <c r="A19" s="13"/>
      <c r="B19" s="11"/>
      <c r="C19" s="68" t="s">
        <v>34</v>
      </c>
      <c r="D19" s="68"/>
      <c r="E19" s="68"/>
      <c r="F19" s="14"/>
      <c r="G19" s="16">
        <v>304623</v>
      </c>
      <c r="H19" s="17">
        <f>G19/Y19*100</f>
        <v>35.738814278959921</v>
      </c>
      <c r="I19" s="17">
        <v>261356</v>
      </c>
      <c r="J19" s="17">
        <f>I19/Y19*100</f>
        <v>30.662666787116695</v>
      </c>
      <c r="K19" s="17">
        <v>342833</v>
      </c>
      <c r="L19" s="17">
        <f>K19/Y19*100</f>
        <v>40.221667161372146</v>
      </c>
      <c r="M19" s="17">
        <v>362887</v>
      </c>
      <c r="N19" s="17">
        <f t="shared" si="1"/>
        <v>42.574431665530604</v>
      </c>
      <c r="O19" s="17">
        <v>358800</v>
      </c>
      <c r="P19" s="18">
        <f t="shared" si="2"/>
        <v>42.094938869654683</v>
      </c>
      <c r="Q19" s="43">
        <v>338212</v>
      </c>
      <c r="R19" s="44">
        <f t="shared" si="3"/>
        <v>39.679524707312297</v>
      </c>
      <c r="S19" s="43">
        <v>1009660</v>
      </c>
      <c r="T19" s="44">
        <f t="shared" si="4"/>
        <v>118.45478255054502</v>
      </c>
      <c r="U19" s="43">
        <v>934687</v>
      </c>
      <c r="V19" s="44">
        <f t="shared" si="5"/>
        <v>109.65884093439502</v>
      </c>
      <c r="W19" s="43">
        <v>908412</v>
      </c>
      <c r="X19" s="44">
        <f>W19/Y19*100</f>
        <v>106.57621964453945</v>
      </c>
      <c r="Y19" s="17">
        <v>852359</v>
      </c>
      <c r="Z19" s="47">
        <v>100</v>
      </c>
    </row>
    <row r="20" spans="1:26" ht="12.75" customHeight="1" x14ac:dyDescent="0.15">
      <c r="A20" s="13"/>
      <c r="B20" s="11"/>
      <c r="C20" s="68" t="s">
        <v>35</v>
      </c>
      <c r="D20" s="68"/>
      <c r="E20" s="68"/>
      <c r="F20" s="14"/>
      <c r="G20" s="16">
        <v>11915</v>
      </c>
      <c r="H20" s="17" t="s">
        <v>27</v>
      </c>
      <c r="I20" s="17">
        <v>18679</v>
      </c>
      <c r="J20" s="17" t="s">
        <v>27</v>
      </c>
      <c r="K20" s="17">
        <v>4570</v>
      </c>
      <c r="L20" s="17" t="s">
        <v>27</v>
      </c>
      <c r="M20" s="17">
        <v>0</v>
      </c>
      <c r="N20" s="17" t="s">
        <v>27</v>
      </c>
      <c r="O20" s="17">
        <v>0</v>
      </c>
      <c r="P20" s="18" t="s">
        <v>27</v>
      </c>
      <c r="Q20" s="43">
        <v>0</v>
      </c>
      <c r="R20" s="44" t="s">
        <v>27</v>
      </c>
      <c r="S20" s="43">
        <v>409094</v>
      </c>
      <c r="T20" s="44" t="s">
        <v>50</v>
      </c>
      <c r="U20" s="43">
        <v>180000</v>
      </c>
      <c r="V20" s="44" t="s">
        <v>50</v>
      </c>
      <c r="W20" s="43">
        <v>1021508</v>
      </c>
      <c r="X20" s="44" t="s">
        <v>50</v>
      </c>
      <c r="Y20" s="17">
        <v>0</v>
      </c>
      <c r="Z20" s="47">
        <v>100</v>
      </c>
    </row>
    <row r="21" spans="1:26" ht="12.75" customHeight="1" x14ac:dyDescent="0.15">
      <c r="A21" s="13"/>
      <c r="B21" s="11"/>
      <c r="C21" s="68" t="s">
        <v>36</v>
      </c>
      <c r="D21" s="68"/>
      <c r="E21" s="68"/>
      <c r="F21" s="14"/>
      <c r="G21" s="16">
        <v>11293</v>
      </c>
      <c r="H21" s="17" t="s">
        <v>27</v>
      </c>
      <c r="I21" s="17">
        <v>17747</v>
      </c>
      <c r="J21" s="17" t="s">
        <v>27</v>
      </c>
      <c r="K21" s="17">
        <v>0</v>
      </c>
      <c r="L21" s="17" t="s">
        <v>27</v>
      </c>
      <c r="M21" s="17">
        <v>0</v>
      </c>
      <c r="N21" s="17" t="s">
        <v>27</v>
      </c>
      <c r="O21" s="17">
        <v>0</v>
      </c>
      <c r="P21" s="18" t="s">
        <v>27</v>
      </c>
      <c r="Q21" s="43">
        <v>0</v>
      </c>
      <c r="R21" s="44" t="s">
        <v>27</v>
      </c>
      <c r="S21" s="43">
        <v>0</v>
      </c>
      <c r="T21" s="44" t="s">
        <v>50</v>
      </c>
      <c r="U21" s="43">
        <v>0</v>
      </c>
      <c r="V21" s="44" t="s">
        <v>50</v>
      </c>
      <c r="W21" s="43">
        <v>0</v>
      </c>
      <c r="X21" s="44" t="s">
        <v>50</v>
      </c>
      <c r="Y21" s="17">
        <v>0</v>
      </c>
      <c r="Z21" s="47">
        <v>100</v>
      </c>
    </row>
    <row r="22" spans="1:26" ht="12.75" customHeight="1" x14ac:dyDescent="0.15">
      <c r="A22" s="13"/>
      <c r="B22" s="11"/>
      <c r="C22" s="68" t="s">
        <v>41</v>
      </c>
      <c r="D22" s="68"/>
      <c r="E22" s="68"/>
      <c r="F22" s="14"/>
      <c r="G22" s="16">
        <v>0</v>
      </c>
      <c r="H22" s="17">
        <f>G22/Y22*100</f>
        <v>0</v>
      </c>
      <c r="I22" s="17">
        <v>0</v>
      </c>
      <c r="J22" s="17">
        <f>I22/Y22*100</f>
        <v>0</v>
      </c>
      <c r="K22" s="17">
        <v>534025</v>
      </c>
      <c r="L22" s="17">
        <f>K22/Y22*100</f>
        <v>241.59654361201595</v>
      </c>
      <c r="M22" s="17">
        <v>276857</v>
      </c>
      <c r="N22" s="17">
        <f t="shared" si="1"/>
        <v>125.25199058993847</v>
      </c>
      <c r="O22" s="17">
        <v>264513</v>
      </c>
      <c r="P22" s="18">
        <f t="shared" si="2"/>
        <v>119.66748099891421</v>
      </c>
      <c r="Q22" s="43">
        <v>252303</v>
      </c>
      <c r="R22" s="44">
        <f t="shared" si="3"/>
        <v>114.14359391965255</v>
      </c>
      <c r="S22" s="43">
        <v>228057</v>
      </c>
      <c r="T22" s="44">
        <f t="shared" si="4"/>
        <v>103.17453854505972</v>
      </c>
      <c r="U22" s="43">
        <v>235266</v>
      </c>
      <c r="V22" s="44">
        <f t="shared" si="5"/>
        <v>106.43593919652552</v>
      </c>
      <c r="W22" s="43">
        <v>225645</v>
      </c>
      <c r="X22" s="44">
        <f>W22/Y22*100</f>
        <v>102.08333333333333</v>
      </c>
      <c r="Y22" s="17">
        <v>221040</v>
      </c>
      <c r="Z22" s="47">
        <v>100</v>
      </c>
    </row>
    <row r="23" spans="1:26" ht="12.75" customHeight="1" x14ac:dyDescent="0.15">
      <c r="A23" s="13"/>
      <c r="B23" s="68" t="s">
        <v>37</v>
      </c>
      <c r="C23" s="68"/>
      <c r="D23" s="68"/>
      <c r="E23" s="11"/>
      <c r="F23" s="14"/>
      <c r="G23" s="16">
        <v>204154</v>
      </c>
      <c r="H23" s="17">
        <f>G23/Y23*100</f>
        <v>157.7562958326572</v>
      </c>
      <c r="I23" s="17">
        <v>220588</v>
      </c>
      <c r="J23" s="17">
        <f>I23/Y23*100</f>
        <v>170.45537087264606</v>
      </c>
      <c r="K23" s="17">
        <v>69594</v>
      </c>
      <c r="L23" s="17">
        <f>K23/Y23*100</f>
        <v>53.777499594315778</v>
      </c>
      <c r="M23" s="17">
        <v>67119</v>
      </c>
      <c r="N23" s="17">
        <f t="shared" si="1"/>
        <v>51.864988293112646</v>
      </c>
      <c r="O23" s="17">
        <v>176886</v>
      </c>
      <c r="P23" s="18">
        <f t="shared" si="2"/>
        <v>136.68544405035121</v>
      </c>
      <c r="Q23" s="43">
        <v>876883</v>
      </c>
      <c r="R23" s="44">
        <f t="shared" si="3"/>
        <v>677.59541306380447</v>
      </c>
      <c r="S23" s="43">
        <v>114086</v>
      </c>
      <c r="T23" s="44">
        <f t="shared" si="4"/>
        <v>88.157884569317915</v>
      </c>
      <c r="U23" s="43">
        <v>117000</v>
      </c>
      <c r="V23" s="44">
        <f t="shared" si="5"/>
        <v>90.409625147784965</v>
      </c>
      <c r="W23" s="43">
        <v>164738</v>
      </c>
      <c r="X23" s="44">
        <f>W23/Y23*100</f>
        <v>127.29829767175897</v>
      </c>
      <c r="Y23" s="17">
        <v>129411</v>
      </c>
      <c r="Z23" s="47">
        <v>100</v>
      </c>
    </row>
    <row r="24" spans="1:26" ht="12.75" customHeight="1" x14ac:dyDescent="0.15">
      <c r="A24" s="13"/>
      <c r="B24" s="68" t="s">
        <v>12</v>
      </c>
      <c r="C24" s="68"/>
      <c r="D24" s="68"/>
      <c r="E24" s="11"/>
      <c r="F24" s="14"/>
      <c r="G24" s="16">
        <v>3616</v>
      </c>
      <c r="H24" s="17" t="s">
        <v>27</v>
      </c>
      <c r="I24" s="17">
        <v>2558</v>
      </c>
      <c r="J24" s="17" t="s">
        <v>27</v>
      </c>
      <c r="K24" s="17">
        <v>148133</v>
      </c>
      <c r="L24" s="17" t="s">
        <v>27</v>
      </c>
      <c r="M24" s="17">
        <v>8879</v>
      </c>
      <c r="N24" s="17" t="s">
        <v>27</v>
      </c>
      <c r="O24" s="17">
        <v>0</v>
      </c>
      <c r="P24" s="18" t="s">
        <v>27</v>
      </c>
      <c r="Q24" s="43">
        <v>0</v>
      </c>
      <c r="R24" s="44" t="s">
        <v>27</v>
      </c>
      <c r="S24" s="43">
        <v>0</v>
      </c>
      <c r="T24" s="44">
        <f t="shared" si="4"/>
        <v>0</v>
      </c>
      <c r="U24" s="43">
        <v>0</v>
      </c>
      <c r="V24" s="44">
        <f t="shared" si="5"/>
        <v>0</v>
      </c>
      <c r="W24" s="43">
        <v>1193920</v>
      </c>
      <c r="X24" s="44">
        <f>W24/Y24*100</f>
        <v>904484.84848484839</v>
      </c>
      <c r="Y24" s="17">
        <v>132</v>
      </c>
      <c r="Z24" s="47">
        <v>100</v>
      </c>
    </row>
    <row r="25" spans="1:26" ht="12.75" customHeight="1" x14ac:dyDescent="0.15">
      <c r="A25" s="13"/>
      <c r="B25" s="68" t="s">
        <v>14</v>
      </c>
      <c r="C25" s="68"/>
      <c r="D25" s="68"/>
      <c r="E25" s="11"/>
      <c r="F25" s="14"/>
      <c r="G25" s="16">
        <v>6813616</v>
      </c>
      <c r="H25" s="17">
        <f>G25/Y25*100</f>
        <v>554.24045500060595</v>
      </c>
      <c r="I25" s="17">
        <f>I15+I23+I24</f>
        <v>7977437</v>
      </c>
      <c r="J25" s="17">
        <f>I25/Y25*100</f>
        <v>648.90923007969184</v>
      </c>
      <c r="K25" s="17">
        <f>SUM(K15,K23,K24)</f>
        <v>1187251</v>
      </c>
      <c r="L25" s="17">
        <f>K25/Y25*100</f>
        <v>96.574643249623179</v>
      </c>
      <c r="M25" s="17">
        <v>491178</v>
      </c>
      <c r="N25" s="17">
        <f t="shared" si="1"/>
        <v>39.953927284174462</v>
      </c>
      <c r="O25" s="17">
        <v>859364</v>
      </c>
      <c r="P25" s="18">
        <f t="shared" si="2"/>
        <v>69.903307490639449</v>
      </c>
      <c r="Q25" s="43">
        <f>Q15+Q23+Q24</f>
        <v>1566835</v>
      </c>
      <c r="R25" s="44">
        <f t="shared" si="3"/>
        <v>127.45117178761976</v>
      </c>
      <c r="S25" s="43">
        <v>1884036</v>
      </c>
      <c r="T25" s="44">
        <f t="shared" si="4"/>
        <v>153.25327548214071</v>
      </c>
      <c r="U25" s="43">
        <v>1525371</v>
      </c>
      <c r="V25" s="44">
        <f t="shared" si="5"/>
        <v>124.07836266157784</v>
      </c>
      <c r="W25" s="43">
        <v>3552687</v>
      </c>
      <c r="X25" s="44">
        <f>W25/Y25*100</f>
        <v>288.98647346060267</v>
      </c>
      <c r="Y25" s="17">
        <v>1229361</v>
      </c>
      <c r="Z25" s="47">
        <v>100</v>
      </c>
    </row>
    <row r="26" spans="1:26" ht="9.75" customHeight="1" x14ac:dyDescent="0.15">
      <c r="A26" s="13"/>
      <c r="B26" s="61"/>
      <c r="C26" s="61"/>
      <c r="D26" s="61"/>
      <c r="E26" s="11"/>
      <c r="F26" s="14"/>
      <c r="G26" s="16"/>
      <c r="H26" s="17"/>
      <c r="I26" s="17"/>
      <c r="J26" s="17"/>
      <c r="K26" s="17"/>
      <c r="L26" s="17"/>
      <c r="M26" s="17"/>
      <c r="N26" s="17"/>
      <c r="O26" s="17"/>
      <c r="P26" s="18"/>
      <c r="Q26" s="43"/>
      <c r="R26" s="44"/>
      <c r="S26" s="43"/>
      <c r="T26" s="44"/>
      <c r="U26" s="43"/>
      <c r="V26" s="43"/>
      <c r="W26" s="43"/>
      <c r="X26" s="43"/>
      <c r="Y26" s="17"/>
      <c r="Z26" s="47"/>
    </row>
    <row r="27" spans="1:26" ht="12.75" customHeight="1" x14ac:dyDescent="0.15">
      <c r="A27" s="13"/>
      <c r="B27" s="68" t="s">
        <v>38</v>
      </c>
      <c r="C27" s="68"/>
      <c r="D27" s="68"/>
      <c r="E27" s="15"/>
      <c r="F27" s="14"/>
      <c r="G27" s="16"/>
      <c r="H27" s="17"/>
      <c r="I27" s="17"/>
      <c r="J27" s="17"/>
      <c r="K27" s="17"/>
      <c r="L27" s="17"/>
      <c r="M27" s="17"/>
      <c r="N27" s="17"/>
      <c r="O27" s="17"/>
      <c r="P27" s="18"/>
      <c r="Q27" s="43"/>
      <c r="R27" s="44"/>
      <c r="S27" s="43"/>
      <c r="T27" s="44"/>
      <c r="U27" s="43"/>
      <c r="V27" s="43"/>
      <c r="W27" s="43"/>
      <c r="X27" s="43"/>
      <c r="Y27" s="17"/>
      <c r="Z27" s="47"/>
    </row>
    <row r="28" spans="1:26" ht="12.75" customHeight="1" x14ac:dyDescent="0.15">
      <c r="A28" s="13"/>
      <c r="B28" s="68" t="s">
        <v>16</v>
      </c>
      <c r="C28" s="68"/>
      <c r="D28" s="68"/>
      <c r="E28" s="11"/>
      <c r="F28" s="14"/>
      <c r="G28" s="19">
        <v>151998</v>
      </c>
      <c r="H28" s="17">
        <f>G28/Y28*100</f>
        <v>9.6369363269094706</v>
      </c>
      <c r="I28" s="17">
        <v>1607234</v>
      </c>
      <c r="J28" s="17">
        <f>I28/Y28*100</f>
        <v>101.9014179163148</v>
      </c>
      <c r="K28" s="17">
        <v>722553</v>
      </c>
      <c r="L28" s="17">
        <f>K28/Y28*100</f>
        <v>45.811111026575468</v>
      </c>
      <c r="M28" s="17">
        <v>625388</v>
      </c>
      <c r="N28" s="17">
        <f t="shared" si="1"/>
        <v>39.65068182221647</v>
      </c>
      <c r="O28" s="17"/>
      <c r="P28" s="18">
        <f t="shared" si="2"/>
        <v>0</v>
      </c>
      <c r="Q28" s="43">
        <v>12205424</v>
      </c>
      <c r="R28" s="44">
        <f t="shared" si="3"/>
        <v>773.84501066417113</v>
      </c>
      <c r="S28" s="43">
        <v>1175720</v>
      </c>
      <c r="T28" s="44">
        <f>S28/Y28*100</f>
        <v>74.542683313425186</v>
      </c>
      <c r="U28" s="43">
        <v>1159313</v>
      </c>
      <c r="V28" s="44">
        <f>U28/Y28*100</f>
        <v>73.502451110925136</v>
      </c>
      <c r="W28" s="43">
        <v>1452073</v>
      </c>
      <c r="X28" s="44">
        <f>W28/Y28*100</f>
        <v>92.063941913870025</v>
      </c>
      <c r="Y28" s="17">
        <v>1577244</v>
      </c>
      <c r="Z28" s="47">
        <v>100</v>
      </c>
    </row>
    <row r="29" spans="1:26" ht="12.75" customHeight="1" x14ac:dyDescent="0.15">
      <c r="A29" s="20"/>
      <c r="B29" s="74" t="s">
        <v>17</v>
      </c>
      <c r="C29" s="74"/>
      <c r="D29" s="74"/>
      <c r="E29" s="21"/>
      <c r="F29" s="22"/>
      <c r="G29" s="23">
        <v>1379968</v>
      </c>
      <c r="H29" s="24">
        <f>G29/Y29*100</f>
        <v>87.930270952580912</v>
      </c>
      <c r="I29" s="24">
        <v>2995507</v>
      </c>
      <c r="J29" s="24">
        <f>I29/Y29*100</f>
        <v>190.87090581111502</v>
      </c>
      <c r="K29" s="24">
        <v>1148010</v>
      </c>
      <c r="L29" s="24">
        <f>K29/Y29*100</f>
        <v>73.150124029160395</v>
      </c>
      <c r="M29" s="24">
        <v>1214917</v>
      </c>
      <c r="N29" s="24">
        <f t="shared" si="1"/>
        <v>77.413375523850362</v>
      </c>
      <c r="O29" s="24"/>
      <c r="P29" s="25">
        <f t="shared" si="2"/>
        <v>0</v>
      </c>
      <c r="Q29" s="45">
        <v>11520328</v>
      </c>
      <c r="R29" s="46">
        <f t="shared" si="3"/>
        <v>734.06453084608086</v>
      </c>
      <c r="S29" s="45">
        <v>937154</v>
      </c>
      <c r="T29" s="46">
        <f>S29/Y29*100</f>
        <v>59.714576819386401</v>
      </c>
      <c r="U29" s="45">
        <v>1010996</v>
      </c>
      <c r="V29" s="46">
        <f>U29/Y29*100</f>
        <v>64.419720031171366</v>
      </c>
      <c r="W29" s="45">
        <v>1177330</v>
      </c>
      <c r="X29" s="46">
        <f>W29/Y29*100</f>
        <v>75.018367020541106</v>
      </c>
      <c r="Y29" s="24">
        <v>1569389</v>
      </c>
      <c r="Z29" s="48">
        <v>100</v>
      </c>
    </row>
    <row r="30" spans="1:26" ht="13.5" customHeight="1" x14ac:dyDescent="0.15">
      <c r="B30" s="26" t="s">
        <v>49</v>
      </c>
      <c r="G30" s="26"/>
      <c r="I30" s="1" t="s">
        <v>39</v>
      </c>
      <c r="M30" s="1" t="s">
        <v>39</v>
      </c>
      <c r="O30" s="1" t="s">
        <v>39</v>
      </c>
      <c r="Q30" s="26"/>
      <c r="R30" s="2"/>
      <c r="S30" s="2"/>
      <c r="T30" s="2"/>
      <c r="U30" s="26"/>
      <c r="Y30" s="26" t="s">
        <v>40</v>
      </c>
    </row>
    <row r="38" spans="4:4" s="27" customFormat="1" ht="13.5" customHeight="1" x14ac:dyDescent="0.15"/>
    <row r="48" spans="4:4" ht="13.5" customHeight="1" x14ac:dyDescent="0.15">
      <c r="D48" s="28"/>
    </row>
    <row r="49" spans="4:4" ht="13.5" customHeight="1" x14ac:dyDescent="0.15">
      <c r="D49" s="29"/>
    </row>
    <row r="52" spans="4:4" ht="13.5" customHeight="1" x14ac:dyDescent="0.15">
      <c r="D52" s="28"/>
    </row>
  </sheetData>
  <mergeCells count="42">
    <mergeCell ref="W3:X3"/>
    <mergeCell ref="U2:V2"/>
    <mergeCell ref="U3:V3"/>
    <mergeCell ref="S3:T3"/>
    <mergeCell ref="Y3:Z3"/>
    <mergeCell ref="Y2:Z2"/>
    <mergeCell ref="B13:D13"/>
    <mergeCell ref="B29:D29"/>
    <mergeCell ref="B23:D23"/>
    <mergeCell ref="B24:D24"/>
    <mergeCell ref="B25:D25"/>
    <mergeCell ref="B26:D26"/>
    <mergeCell ref="B27:D27"/>
    <mergeCell ref="B28:D28"/>
    <mergeCell ref="C22:E22"/>
    <mergeCell ref="C16:E16"/>
    <mergeCell ref="C17:E17"/>
    <mergeCell ref="C18:E18"/>
    <mergeCell ref="C19:E19"/>
    <mergeCell ref="C20:E20"/>
    <mergeCell ref="C21:E21"/>
    <mergeCell ref="B15:D15"/>
    <mergeCell ref="C10:E10"/>
    <mergeCell ref="B11:D11"/>
    <mergeCell ref="B12:D12"/>
    <mergeCell ref="A2:D2"/>
    <mergeCell ref="C8:E8"/>
    <mergeCell ref="A3:F4"/>
    <mergeCell ref="B5:E5"/>
    <mergeCell ref="B6:E6"/>
    <mergeCell ref="B7:D7"/>
    <mergeCell ref="G2:J2"/>
    <mergeCell ref="M2:N2"/>
    <mergeCell ref="O2:P2"/>
    <mergeCell ref="Q2:R2"/>
    <mergeCell ref="C9:E9"/>
    <mergeCell ref="G3:H3"/>
    <mergeCell ref="I3:J3"/>
    <mergeCell ref="K3:L3"/>
    <mergeCell ref="O3:P3"/>
    <mergeCell ref="Q3:R3"/>
    <mergeCell ref="M3:N3"/>
  </mergeCells>
  <phoneticPr fontId="2"/>
  <pageMargins left="0.62" right="0.31496062992125984" top="0.51181102362204722" bottom="0.19685039370078741" header="0.55000000000000004" footer="0.51181102362204722"/>
  <pageSetup paperSize="9" scale="56" firstPageNumber="117" orientation="landscape" useFirstPageNumber="1" r:id="rId1"/>
  <headerFooter alignWithMargins="0"/>
  <colBreaks count="1" manualBreakCount="1">
    <brk id="12" max="29" man="1"/>
  </colBreaks>
  <ignoredErrors>
    <ignoredError sqref="G13 H7:H29 J7:J29 I13:I25 K7:L29 N7:Q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</vt:lpstr>
      <vt:lpstr>決算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2023-03-24T06:03:52Z</dcterms:created>
  <dcterms:modified xsi:type="dcterms:W3CDTF">2023-03-24T06:03:58Z</dcterms:modified>
</cp:coreProperties>
</file>