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670" yWindow="330" windowWidth="11295" windowHeight="9225"/>
  </bookViews>
  <sheets>
    <sheet name="ごみ・し尿処理状況" sheetId="1" r:id="rId1"/>
  </sheets>
  <calcPr calcId="162913"/>
</workbook>
</file>

<file path=xl/calcChain.xml><?xml version="1.0" encoding="utf-8"?>
<calcChain xmlns="http://schemas.openxmlformats.org/spreadsheetml/2006/main">
  <c r="G44" i="1" l="1"/>
  <c r="H44" i="1"/>
  <c r="I44" i="1" s="1"/>
  <c r="F44" i="1"/>
  <c r="E44" i="1"/>
  <c r="E16" i="1" l="1"/>
  <c r="H16" i="1" l="1"/>
  <c r="G16" i="1"/>
  <c r="F16" i="1"/>
  <c r="I16" i="1" l="1"/>
  <c r="I56" i="1"/>
  <c r="I55" i="1"/>
  <c r="I54" i="1"/>
  <c r="I53" i="1"/>
  <c r="I51" i="1"/>
  <c r="I49" i="1"/>
  <c r="I48" i="1"/>
  <c r="I46" i="1"/>
  <c r="I47" i="1"/>
  <c r="I50" i="1"/>
  <c r="I52" i="1"/>
  <c r="I45" i="1"/>
  <c r="I17" i="1"/>
  <c r="I18" i="1"/>
  <c r="I19" i="1"/>
  <c r="I20" i="1"/>
  <c r="I21" i="1"/>
  <c r="I22" i="1"/>
  <c r="I23" i="1"/>
  <c r="I24" i="1"/>
  <c r="I25" i="1"/>
  <c r="I26" i="1"/>
  <c r="I27" i="1"/>
  <c r="I28" i="1"/>
  <c r="I38" i="1" l="1"/>
  <c r="I37" i="1"/>
  <c r="I10" i="1"/>
  <c r="I9" i="1"/>
</calcChain>
</file>

<file path=xl/sharedStrings.xml><?xml version="1.0" encoding="utf-8"?>
<sst xmlns="http://schemas.openxmlformats.org/spreadsheetml/2006/main" count="86" uniqueCount="46">
  <si>
    <t>月別ごみ処理状況</t>
    <rPh sb="0" eb="2">
      <t>ツキベツ</t>
    </rPh>
    <rPh sb="4" eb="6">
      <t>ショリ</t>
    </rPh>
    <rPh sb="6" eb="8">
      <t>ジョウキョウ</t>
    </rPh>
    <phoneticPr fontId="2"/>
  </si>
  <si>
    <t>年度月</t>
    <rPh sb="0" eb="2">
      <t>ネンド</t>
    </rPh>
    <rPh sb="2" eb="3">
      <t>ツキ</t>
    </rPh>
    <phoneticPr fontId="2"/>
  </si>
  <si>
    <t>和泉市投入量</t>
    <rPh sb="0" eb="3">
      <t>イズミシ</t>
    </rPh>
    <rPh sb="3" eb="6">
      <t>トウニュウリョウ</t>
    </rPh>
    <phoneticPr fontId="2"/>
  </si>
  <si>
    <t>和泉市の占める割合（量）</t>
    <rPh sb="0" eb="3">
      <t>イズミシ</t>
    </rPh>
    <rPh sb="4" eb="5">
      <t>シ</t>
    </rPh>
    <rPh sb="7" eb="9">
      <t>ワリアイ</t>
    </rPh>
    <rPh sb="10" eb="11">
      <t>リョウ</t>
    </rPh>
    <phoneticPr fontId="2"/>
  </si>
  <si>
    <t>台数</t>
    <rPh sb="0" eb="2">
      <t>ダイスウ</t>
    </rPh>
    <phoneticPr fontId="2"/>
  </si>
  <si>
    <t>重量</t>
    <rPh sb="0" eb="2">
      <t>ジュウリョウ</t>
    </rPh>
    <phoneticPr fontId="2"/>
  </si>
  <si>
    <t>台</t>
    <rPh sb="0" eb="1">
      <t>ダイ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</si>
  <si>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</si>
  <si>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</si>
  <si>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資料：生活環境課</t>
    <rPh sb="3" eb="5">
      <t>セイカツ</t>
    </rPh>
    <rPh sb="5" eb="7">
      <t>カンキョウ</t>
    </rPh>
    <rPh sb="7" eb="8">
      <t>カ</t>
    </rPh>
    <phoneticPr fontId="2"/>
  </si>
  <si>
    <t>月別し尿処理状況</t>
    <rPh sb="0" eb="2">
      <t>ツキベツ</t>
    </rPh>
    <rPh sb="2" eb="4">
      <t>シニョウ</t>
    </rPh>
    <rPh sb="4" eb="6">
      <t>ショリ</t>
    </rPh>
    <rPh sb="6" eb="8">
      <t>ジョウキョウ</t>
    </rPh>
    <phoneticPr fontId="2"/>
  </si>
  <si>
    <t>受入量</t>
    <rPh sb="0" eb="3">
      <t>ウケイレリョウ</t>
    </rPh>
    <phoneticPr fontId="2"/>
  </si>
  <si>
    <t>投入量</t>
    <rPh sb="0" eb="3">
      <t>ウケイレリョウ</t>
    </rPh>
    <phoneticPr fontId="2"/>
  </si>
  <si>
    <t>１日平均</t>
    <rPh sb="1" eb="2">
      <t>ヒ</t>
    </rPh>
    <rPh sb="2" eb="4">
      <t>ヘイキン</t>
    </rPh>
    <phoneticPr fontId="2"/>
  </si>
  <si>
    <t>泉北環境受入量</t>
    <rPh sb="0" eb="2">
      <t>センボク</t>
    </rPh>
    <rPh sb="2" eb="4">
      <t>カンキョウ</t>
    </rPh>
    <rPh sb="4" eb="6">
      <t>ウケイレ</t>
    </rPh>
    <rPh sb="6" eb="7">
      <t>リョウ</t>
    </rPh>
    <phoneticPr fontId="2"/>
  </si>
  <si>
    <t>11月</t>
  </si>
  <si>
    <t>12月</t>
  </si>
  <si>
    <t>1月</t>
  </si>
  <si>
    <t>2月</t>
  </si>
  <si>
    <t>3月</t>
  </si>
  <si>
    <t>25年度</t>
    <rPh sb="2" eb="4">
      <t>ネンド</t>
    </rPh>
    <phoneticPr fontId="2"/>
  </si>
  <si>
    <t>26年度</t>
    <rPh sb="2" eb="4">
      <t>ネンド</t>
    </rPh>
    <phoneticPr fontId="2"/>
  </si>
  <si>
    <t xml:space="preserve">   ｋ㍑</t>
  </si>
  <si>
    <t>t</t>
  </si>
  <si>
    <t>％</t>
  </si>
  <si>
    <t>27年度</t>
    <rPh sb="2" eb="4">
      <t>ネンド</t>
    </rPh>
    <phoneticPr fontId="2"/>
  </si>
  <si>
    <t>28年度</t>
    <rPh sb="2" eb="4">
      <t>ネンド</t>
    </rPh>
    <phoneticPr fontId="2"/>
  </si>
  <si>
    <t xml:space="preserve"> 4月</t>
    <rPh sb="2" eb="3">
      <t>ガツ</t>
    </rPh>
    <phoneticPr fontId="2"/>
  </si>
  <si>
    <t xml:space="preserve"> 10月</t>
    <phoneticPr fontId="2"/>
  </si>
  <si>
    <t xml:space="preserve"> 9月</t>
    <phoneticPr fontId="2"/>
  </si>
  <si>
    <t xml:space="preserve"> 8月</t>
    <phoneticPr fontId="2"/>
  </si>
  <si>
    <t xml:space="preserve"> 7月</t>
    <phoneticPr fontId="2"/>
  </si>
  <si>
    <t xml:space="preserve"> 6月</t>
    <phoneticPr fontId="2"/>
  </si>
  <si>
    <t xml:space="preserve"> 5月</t>
    <phoneticPr fontId="2"/>
  </si>
  <si>
    <t xml:space="preserve">  1月</t>
    <phoneticPr fontId="2"/>
  </si>
  <si>
    <t xml:space="preserve">  2月</t>
    <phoneticPr fontId="2"/>
  </si>
  <si>
    <t xml:space="preserve">  3月</t>
    <phoneticPr fontId="2"/>
  </si>
  <si>
    <t>29年度</t>
    <rPh sb="2" eb="4">
      <t>ネンド</t>
    </rPh>
    <phoneticPr fontId="2"/>
  </si>
  <si>
    <t>11月</t>
    <phoneticPr fontId="2"/>
  </si>
  <si>
    <t>10月</t>
    <phoneticPr fontId="2"/>
  </si>
  <si>
    <t>30年度</t>
    <rPh sb="2" eb="4">
      <t>ネンド</t>
    </rPh>
    <phoneticPr fontId="2"/>
  </si>
  <si>
    <t>令和</t>
    <rPh sb="0" eb="2">
      <t>レイワ</t>
    </rPh>
    <phoneticPr fontId="2"/>
  </si>
  <si>
    <t>元年度</t>
    <rPh sb="0" eb="2">
      <t>ガンネン</t>
    </rPh>
    <rPh sb="2" eb="3">
      <t>ド</t>
    </rPh>
    <phoneticPr fontId="2"/>
  </si>
  <si>
    <t>2年度</t>
    <rPh sb="1" eb="3">
      <t>ネンド</t>
    </rPh>
    <rPh sb="2" eb="3">
      <t>ド</t>
    </rPh>
    <phoneticPr fontId="2"/>
  </si>
  <si>
    <t>3年度</t>
    <rPh sb="1" eb="3">
      <t>ネンド</t>
    </rPh>
    <rPh sb="2" eb="3">
      <t>ド</t>
    </rPh>
    <phoneticPr fontId="2"/>
  </si>
  <si>
    <t>4年度</t>
    <rPh sb="1" eb="3">
      <t>ネンド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</si>
</sst>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178" fontId="5" fillId="0" borderId="3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distributed" vertical="center" justifyLastLine="1"/>
    </xf>
    <xf numFmtId="0" fontId="5" fillId="0" borderId="11" xfId="0" applyFont="1" applyFill="1" applyBorder="1" applyAlignment="1" applyProtection="1">
      <alignment horizontal="distributed" vertical="center" justifyLastLine="1"/>
    </xf>
    <xf numFmtId="0" fontId="5" fillId="0" borderId="1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quotePrefix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8" fontId="4" fillId="0" borderId="0" xfId="0" applyNumberFormat="1" applyFont="1" applyFill="1" applyAlignment="1" applyProtection="1">
      <alignment vertical="center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quotePrefix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left"/>
    </xf>
    <xf numFmtId="176" fontId="5" fillId="0" borderId="5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3" xfId="0" applyNumberFormat="1" applyFont="1" applyFill="1" applyBorder="1" applyAlignment="1" applyProtection="1">
      <alignment vertical="center"/>
      <protection locked="0"/>
    </xf>
    <xf numFmtId="177" fontId="5" fillId="0" borderId="7" xfId="1" applyNumberFormat="1" applyFont="1" applyFill="1" applyBorder="1" applyAlignment="1" applyProtection="1">
      <alignment vertical="center"/>
      <protection locked="0"/>
    </xf>
    <xf numFmtId="176" fontId="5" fillId="0" borderId="6" xfId="1" applyNumberFormat="1" applyFont="1" applyFill="1" applyBorder="1" applyAlignment="1" applyProtection="1">
      <alignment vertical="center"/>
      <protection locked="0"/>
    </xf>
    <xf numFmtId="178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distributed" vertical="center" justifyLastLine="1"/>
    </xf>
    <xf numFmtId="0" fontId="5" fillId="0" borderId="9" xfId="0" applyFont="1" applyFill="1" applyBorder="1" applyAlignment="1" applyProtection="1">
      <alignment horizontal="distributed" vertical="center" justifyLastLine="1"/>
    </xf>
    <xf numFmtId="0" fontId="5" fillId="0" borderId="14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13" xfId="0" applyFont="1" applyFill="1" applyBorder="1" applyAlignment="1" applyProtection="1">
      <alignment horizontal="distributed"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distributed" vertical="center" wrapText="1" justifyLastLine="1"/>
    </xf>
    <xf numFmtId="0" fontId="5" fillId="0" borderId="1" xfId="0" applyFont="1" applyFill="1" applyBorder="1" applyAlignment="1" applyProtection="1">
      <alignment horizontal="distributed" vertical="center" justifyLastLine="1"/>
    </xf>
    <xf numFmtId="0" fontId="5" fillId="0" borderId="2" xfId="0" applyFont="1" applyFill="1" applyBorder="1" applyAlignment="1" applyProtection="1">
      <alignment horizontal="distributed" vertical="center" justifyLastLine="1"/>
    </xf>
    <xf numFmtId="0" fontId="5" fillId="0" borderId="7" xfId="0" applyFont="1" applyFill="1" applyBorder="1" applyAlignment="1" applyProtection="1">
      <alignment horizontal="distributed" vertical="center" wrapText="1" justifyLastLine="1"/>
    </xf>
    <xf numFmtId="0" fontId="5" fillId="0" borderId="6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21405</xdr:colOff>
      <xdr:row>0</xdr:row>
      <xdr:rowOff>0</xdr:rowOff>
    </xdr:from>
    <xdr:ext cx="820814" cy="324311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1405" y="0"/>
          <a:ext cx="840998" cy="321067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wrap="none" lIns="27432" tIns="22860" rIns="27432" bIns="0" anchor="ctr" upright="1">
          <a:no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ごみ・し</a:t>
          </a:r>
          <a:r>
            <a:rPr lang="ja-JP" altLang="en-US" sz="16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85" zoomScaleNormal="85" zoomScaleSheetLayoutView="100" workbookViewId="0"/>
  </sheetViews>
  <sheetFormatPr defaultColWidth="9" defaultRowHeight="15.75" x14ac:dyDescent="0.15"/>
  <cols>
    <col min="1" max="1" width="5.125" style="6" customWidth="1"/>
    <col min="2" max="2" width="3.875" style="6" customWidth="1"/>
    <col min="3" max="3" width="3" style="6" customWidth="1"/>
    <col min="4" max="4" width="5.625" style="6" customWidth="1"/>
    <col min="5" max="7" width="14" style="6" customWidth="1"/>
    <col min="8" max="9" width="14.5" style="6" customWidth="1"/>
    <col min="10" max="16384" width="9" style="6"/>
  </cols>
  <sheetData>
    <row r="1" spans="1:10" ht="14.25" customHeight="1" x14ac:dyDescent="0.15">
      <c r="A1" s="5"/>
      <c r="B1" s="5"/>
      <c r="C1" s="5"/>
    </row>
    <row r="2" spans="1:10" ht="14.25" customHeight="1" x14ac:dyDescent="0.15">
      <c r="A2" s="5"/>
      <c r="B2" s="5"/>
      <c r="C2" s="5"/>
    </row>
    <row r="3" spans="1:10" ht="19.5" x14ac:dyDescent="0.15">
      <c r="A3" s="7" t="s">
        <v>0</v>
      </c>
      <c r="B3" s="5"/>
      <c r="C3" s="5"/>
    </row>
    <row r="4" spans="1:10" ht="18" customHeight="1" x14ac:dyDescent="0.15">
      <c r="A4" s="68" t="s">
        <v>1</v>
      </c>
      <c r="B4" s="69"/>
      <c r="C4" s="69"/>
      <c r="D4" s="70"/>
      <c r="E4" s="62" t="s">
        <v>14</v>
      </c>
      <c r="F4" s="62"/>
      <c r="G4" s="62" t="s">
        <v>2</v>
      </c>
      <c r="H4" s="62"/>
      <c r="I4" s="66" t="s">
        <v>3</v>
      </c>
    </row>
    <row r="5" spans="1:10" ht="18" customHeight="1" x14ac:dyDescent="0.15">
      <c r="A5" s="71"/>
      <c r="B5" s="72"/>
      <c r="C5" s="72"/>
      <c r="D5" s="73"/>
      <c r="E5" s="8" t="s">
        <v>4</v>
      </c>
      <c r="F5" s="9" t="s">
        <v>5</v>
      </c>
      <c r="G5" s="10" t="s">
        <v>4</v>
      </c>
      <c r="H5" s="9" t="s">
        <v>5</v>
      </c>
      <c r="I5" s="67"/>
    </row>
    <row r="6" spans="1:10" x14ac:dyDescent="0.15">
      <c r="A6" s="11"/>
      <c r="B6" s="12"/>
      <c r="C6" s="12"/>
      <c r="D6" s="13"/>
      <c r="E6" s="14" t="s">
        <v>6</v>
      </c>
      <c r="F6" s="15" t="s">
        <v>23</v>
      </c>
      <c r="G6" s="15" t="s">
        <v>6</v>
      </c>
      <c r="H6" s="15" t="s">
        <v>23</v>
      </c>
      <c r="I6" s="16" t="s">
        <v>24</v>
      </c>
    </row>
    <row r="7" spans="1:10" ht="16.5" x14ac:dyDescent="0.15">
      <c r="A7" s="17" t="s">
        <v>7</v>
      </c>
      <c r="B7" s="18" t="s">
        <v>20</v>
      </c>
      <c r="C7" s="18"/>
      <c r="D7" s="20"/>
      <c r="E7" s="2">
        <v>86602</v>
      </c>
      <c r="F7" s="1">
        <v>94870</v>
      </c>
      <c r="G7" s="1">
        <v>43299</v>
      </c>
      <c r="H7" s="1">
        <v>54879</v>
      </c>
      <c r="I7" s="3">
        <v>57.846526826183201</v>
      </c>
    </row>
    <row r="8" spans="1:10" ht="16.5" x14ac:dyDescent="0.15">
      <c r="A8" s="17"/>
      <c r="B8" s="21" t="s">
        <v>21</v>
      </c>
      <c r="C8" s="22"/>
      <c r="D8" s="20"/>
      <c r="E8" s="2">
        <v>87296</v>
      </c>
      <c r="F8" s="1">
        <v>95805</v>
      </c>
      <c r="G8" s="1">
        <v>43463</v>
      </c>
      <c r="H8" s="1">
        <v>55492</v>
      </c>
      <c r="I8" s="3">
        <v>57.9</v>
      </c>
      <c r="J8" s="1"/>
    </row>
    <row r="9" spans="1:10" ht="16.5" x14ac:dyDescent="0.15">
      <c r="A9" s="17"/>
      <c r="B9" s="21" t="s">
        <v>25</v>
      </c>
      <c r="C9" s="22"/>
      <c r="D9" s="20"/>
      <c r="E9" s="2">
        <v>89494</v>
      </c>
      <c r="F9" s="1">
        <v>94021</v>
      </c>
      <c r="G9" s="1">
        <v>44884</v>
      </c>
      <c r="H9" s="1">
        <v>54346</v>
      </c>
      <c r="I9" s="3">
        <f>H9/F9*100</f>
        <v>57.801980408632112</v>
      </c>
    </row>
    <row r="10" spans="1:10" ht="16.5" x14ac:dyDescent="0.15">
      <c r="A10" s="17"/>
      <c r="B10" s="60" t="s">
        <v>26</v>
      </c>
      <c r="C10" s="61"/>
      <c r="D10" s="61"/>
      <c r="E10" s="2">
        <v>91138</v>
      </c>
      <c r="F10" s="1">
        <v>87730</v>
      </c>
      <c r="G10" s="1">
        <v>46418</v>
      </c>
      <c r="H10" s="1">
        <v>49587</v>
      </c>
      <c r="I10" s="3">
        <f>H10/F10*100</f>
        <v>56.522284281317681</v>
      </c>
    </row>
    <row r="11" spans="1:10" ht="16.5" x14ac:dyDescent="0.15">
      <c r="A11" s="17"/>
      <c r="B11" s="18" t="s">
        <v>37</v>
      </c>
      <c r="C11" s="18"/>
      <c r="D11" s="20"/>
      <c r="E11" s="2">
        <v>92927</v>
      </c>
      <c r="F11" s="1">
        <v>88449</v>
      </c>
      <c r="G11" s="1">
        <v>48213</v>
      </c>
      <c r="H11" s="1">
        <v>50065</v>
      </c>
      <c r="I11" s="3">
        <v>53.875622800693016</v>
      </c>
    </row>
    <row r="12" spans="1:10" ht="16.5" x14ac:dyDescent="0.15">
      <c r="A12" s="17"/>
      <c r="B12" s="18" t="s">
        <v>40</v>
      </c>
      <c r="C12" s="18"/>
      <c r="D12" s="20"/>
      <c r="E12" s="2">
        <v>101571</v>
      </c>
      <c r="F12" s="1">
        <v>90342</v>
      </c>
      <c r="G12" s="1">
        <v>55532</v>
      </c>
      <c r="H12" s="1">
        <v>51940</v>
      </c>
      <c r="I12" s="3">
        <v>57.492639082597243</v>
      </c>
    </row>
    <row r="13" spans="1:10" ht="16.5" x14ac:dyDescent="0.15">
      <c r="A13" s="23" t="s">
        <v>41</v>
      </c>
      <c r="B13" s="18" t="s">
        <v>42</v>
      </c>
      <c r="C13" s="18"/>
      <c r="D13" s="20"/>
      <c r="E13" s="2">
        <v>106596</v>
      </c>
      <c r="F13" s="1">
        <v>90761.369999999981</v>
      </c>
      <c r="G13" s="1">
        <v>58757</v>
      </c>
      <c r="H13" s="1">
        <v>52461.98</v>
      </c>
      <c r="I13" s="3">
        <v>57.80210237020443</v>
      </c>
    </row>
    <row r="14" spans="1:10" ht="16.5" x14ac:dyDescent="0.15">
      <c r="A14" s="23"/>
      <c r="B14" s="18" t="s">
        <v>43</v>
      </c>
      <c r="C14" s="18"/>
      <c r="D14" s="20"/>
      <c r="E14" s="2">
        <v>108090</v>
      </c>
      <c r="F14" s="1">
        <v>88569</v>
      </c>
      <c r="G14" s="1">
        <v>59409</v>
      </c>
      <c r="H14" s="1">
        <v>51672</v>
      </c>
      <c r="I14" s="3">
        <v>58.340954510043019</v>
      </c>
    </row>
    <row r="15" spans="1:10" ht="16.5" x14ac:dyDescent="0.15">
      <c r="A15" s="23"/>
      <c r="B15" s="18" t="s">
        <v>44</v>
      </c>
      <c r="C15" s="18"/>
      <c r="D15" s="20"/>
      <c r="E15" s="2">
        <v>106701</v>
      </c>
      <c r="F15" s="1">
        <v>87425</v>
      </c>
      <c r="G15" s="1">
        <v>58242</v>
      </c>
      <c r="H15" s="1">
        <v>51222</v>
      </c>
      <c r="I15" s="3">
        <v>58.58964826994567</v>
      </c>
    </row>
    <row r="16" spans="1:10" ht="16.5" x14ac:dyDescent="0.15">
      <c r="A16" s="23"/>
      <c r="B16" s="32" t="s">
        <v>45</v>
      </c>
      <c r="C16" s="32"/>
      <c r="D16" s="33"/>
      <c r="E16" s="43">
        <f>SUM(E17:E28)</f>
        <v>103345</v>
      </c>
      <c r="F16" s="44">
        <f t="shared" ref="F16:H16" si="0">SUM(F17:F28)</f>
        <v>85353</v>
      </c>
      <c r="G16" s="44">
        <f t="shared" si="0"/>
        <v>56696</v>
      </c>
      <c r="H16" s="44">
        <f t="shared" si="0"/>
        <v>50000</v>
      </c>
      <c r="I16" s="45">
        <f>H16/F16*100</f>
        <v>58.580249083219101</v>
      </c>
    </row>
    <row r="17" spans="1:9" ht="16.5" x14ac:dyDescent="0.25">
      <c r="A17" s="23" t="s">
        <v>41</v>
      </c>
      <c r="B17" s="22">
        <v>4</v>
      </c>
      <c r="C17" s="32" t="s">
        <v>8</v>
      </c>
      <c r="D17" s="34" t="s">
        <v>27</v>
      </c>
      <c r="E17" s="43">
        <v>8581</v>
      </c>
      <c r="F17" s="44">
        <v>7185</v>
      </c>
      <c r="G17" s="44">
        <v>4751</v>
      </c>
      <c r="H17" s="44">
        <v>4222</v>
      </c>
      <c r="I17" s="45">
        <f t="shared" ref="I17:I28" si="1">H17/F17*100</f>
        <v>58.761308281141268</v>
      </c>
    </row>
    <row r="18" spans="1:9" ht="16.5" x14ac:dyDescent="0.25">
      <c r="A18" s="23"/>
      <c r="B18" s="35"/>
      <c r="C18" s="36"/>
      <c r="D18" s="34" t="s">
        <v>33</v>
      </c>
      <c r="E18" s="43">
        <v>9270</v>
      </c>
      <c r="F18" s="44">
        <v>7671</v>
      </c>
      <c r="G18" s="44">
        <v>5100</v>
      </c>
      <c r="H18" s="44">
        <v>4547</v>
      </c>
      <c r="I18" s="45">
        <f t="shared" si="1"/>
        <v>59.275192282622868</v>
      </c>
    </row>
    <row r="19" spans="1:9" ht="16.5" x14ac:dyDescent="0.25">
      <c r="A19" s="37"/>
      <c r="B19" s="21"/>
      <c r="C19" s="36"/>
      <c r="D19" s="34" t="s">
        <v>32</v>
      </c>
      <c r="E19" s="43">
        <v>8824</v>
      </c>
      <c r="F19" s="44">
        <v>7125</v>
      </c>
      <c r="G19" s="44">
        <v>4752</v>
      </c>
      <c r="H19" s="44">
        <v>4125</v>
      </c>
      <c r="I19" s="45">
        <f t="shared" si="1"/>
        <v>57.894736842105267</v>
      </c>
    </row>
    <row r="20" spans="1:9" ht="16.5" x14ac:dyDescent="0.25">
      <c r="A20" s="37"/>
      <c r="B20" s="21"/>
      <c r="C20" s="36"/>
      <c r="D20" s="34" t="s">
        <v>31</v>
      </c>
      <c r="E20" s="43">
        <v>8117</v>
      </c>
      <c r="F20" s="44">
        <v>7030</v>
      </c>
      <c r="G20" s="44">
        <v>4429</v>
      </c>
      <c r="H20" s="44">
        <v>4139</v>
      </c>
      <c r="I20" s="45">
        <f t="shared" si="1"/>
        <v>58.876244665718346</v>
      </c>
    </row>
    <row r="21" spans="1:9" ht="16.5" x14ac:dyDescent="0.25">
      <c r="A21" s="37"/>
      <c r="B21" s="21"/>
      <c r="C21" s="36"/>
      <c r="D21" s="34" t="s">
        <v>30</v>
      </c>
      <c r="E21" s="43">
        <v>9350</v>
      </c>
      <c r="F21" s="44">
        <v>7571</v>
      </c>
      <c r="G21" s="44">
        <v>5229</v>
      </c>
      <c r="H21" s="44">
        <v>4509</v>
      </c>
      <c r="I21" s="45">
        <f t="shared" si="1"/>
        <v>59.556201294412894</v>
      </c>
    </row>
    <row r="22" spans="1:9" ht="16.5" x14ac:dyDescent="0.25">
      <c r="A22" s="37"/>
      <c r="B22" s="21"/>
      <c r="C22" s="36"/>
      <c r="D22" s="34" t="s">
        <v>29</v>
      </c>
      <c r="E22" s="43">
        <v>8498</v>
      </c>
      <c r="F22" s="44">
        <v>7178</v>
      </c>
      <c r="G22" s="44">
        <v>4755</v>
      </c>
      <c r="H22" s="44">
        <v>4265</v>
      </c>
      <c r="I22" s="45">
        <f t="shared" si="1"/>
        <v>59.417665087768178</v>
      </c>
    </row>
    <row r="23" spans="1:9" ht="16.5" x14ac:dyDescent="0.25">
      <c r="A23" s="37"/>
      <c r="B23" s="21"/>
      <c r="C23" s="36"/>
      <c r="D23" s="38" t="s">
        <v>39</v>
      </c>
      <c r="E23" s="43">
        <v>8681</v>
      </c>
      <c r="F23" s="44">
        <v>7263</v>
      </c>
      <c r="G23" s="44">
        <v>4769</v>
      </c>
      <c r="H23" s="44">
        <v>4195</v>
      </c>
      <c r="I23" s="45">
        <f t="shared" si="1"/>
        <v>57.758501996420208</v>
      </c>
    </row>
    <row r="24" spans="1:9" ht="16.5" x14ac:dyDescent="0.25">
      <c r="A24" s="37"/>
      <c r="B24" s="21"/>
      <c r="C24" s="36"/>
      <c r="D24" s="38" t="s">
        <v>38</v>
      </c>
      <c r="E24" s="43">
        <v>8664</v>
      </c>
      <c r="F24" s="44">
        <v>7028</v>
      </c>
      <c r="G24" s="44">
        <v>4766</v>
      </c>
      <c r="H24" s="44">
        <v>4104</v>
      </c>
      <c r="I24" s="45">
        <f t="shared" si="1"/>
        <v>58.394991462720547</v>
      </c>
    </row>
    <row r="25" spans="1:9" ht="16.5" x14ac:dyDescent="0.25">
      <c r="A25" s="23"/>
      <c r="B25" s="36"/>
      <c r="C25" s="35"/>
      <c r="D25" s="38" t="s">
        <v>16</v>
      </c>
      <c r="E25" s="43">
        <v>9780</v>
      </c>
      <c r="F25" s="44">
        <v>7555</v>
      </c>
      <c r="G25" s="44">
        <v>5358</v>
      </c>
      <c r="H25" s="44">
        <v>4425</v>
      </c>
      <c r="I25" s="45">
        <f t="shared" si="1"/>
        <v>58.570483123759097</v>
      </c>
    </row>
    <row r="26" spans="1:9" ht="16.5" x14ac:dyDescent="0.25">
      <c r="A26" s="23" t="s">
        <v>41</v>
      </c>
      <c r="B26" s="36">
        <v>5</v>
      </c>
      <c r="C26" s="35" t="s">
        <v>8</v>
      </c>
      <c r="D26" s="38" t="s">
        <v>34</v>
      </c>
      <c r="E26" s="43">
        <v>7020</v>
      </c>
      <c r="F26" s="44">
        <v>6755</v>
      </c>
      <c r="G26" s="44">
        <v>3809</v>
      </c>
      <c r="H26" s="44">
        <v>3964</v>
      </c>
      <c r="I26" s="45">
        <f t="shared" si="1"/>
        <v>58.682457438934122</v>
      </c>
    </row>
    <row r="27" spans="1:9" ht="16.5" x14ac:dyDescent="0.25">
      <c r="A27" s="37"/>
      <c r="B27" s="21"/>
      <c r="C27" s="36"/>
      <c r="D27" s="38" t="s">
        <v>35</v>
      </c>
      <c r="E27" s="43">
        <v>7087</v>
      </c>
      <c r="F27" s="44">
        <v>5896</v>
      </c>
      <c r="G27" s="44">
        <v>3814</v>
      </c>
      <c r="H27" s="44">
        <v>3429</v>
      </c>
      <c r="I27" s="45">
        <f t="shared" si="1"/>
        <v>58.158073270013567</v>
      </c>
    </row>
    <row r="28" spans="1:9" s="24" customFormat="1" ht="16.5" x14ac:dyDescent="0.25">
      <c r="A28" s="39"/>
      <c r="B28" s="40"/>
      <c r="C28" s="41"/>
      <c r="D28" s="42" t="s">
        <v>36</v>
      </c>
      <c r="E28" s="46">
        <v>9473</v>
      </c>
      <c r="F28" s="47">
        <v>7096</v>
      </c>
      <c r="G28" s="47">
        <v>5164</v>
      </c>
      <c r="H28" s="47">
        <v>4076</v>
      </c>
      <c r="I28" s="48">
        <f t="shared" si="1"/>
        <v>57.440811724915442</v>
      </c>
    </row>
    <row r="29" spans="1:9" ht="14.25" customHeight="1" x14ac:dyDescent="0.15">
      <c r="A29" s="6" t="s">
        <v>9</v>
      </c>
      <c r="E29" s="25"/>
      <c r="F29" s="25"/>
      <c r="G29" s="25"/>
      <c r="H29" s="25"/>
      <c r="I29" s="26"/>
    </row>
    <row r="30" spans="1:9" ht="6.75" customHeight="1" x14ac:dyDescent="0.15"/>
    <row r="31" spans="1:9" ht="20.25" customHeight="1" x14ac:dyDescent="0.15">
      <c r="A31" s="7" t="s">
        <v>10</v>
      </c>
      <c r="B31" s="5"/>
      <c r="C31" s="5"/>
      <c r="E31" s="25"/>
    </row>
    <row r="32" spans="1:9" ht="18.75" customHeight="1" x14ac:dyDescent="0.15">
      <c r="A32" s="68" t="s">
        <v>1</v>
      </c>
      <c r="B32" s="69"/>
      <c r="C32" s="69"/>
      <c r="D32" s="70"/>
      <c r="E32" s="63" t="s">
        <v>14</v>
      </c>
      <c r="F32" s="64"/>
      <c r="G32" s="63" t="s">
        <v>2</v>
      </c>
      <c r="H32" s="64"/>
      <c r="I32" s="65"/>
    </row>
    <row r="33" spans="1:9" ht="18.75" customHeight="1" x14ac:dyDescent="0.15">
      <c r="A33" s="71"/>
      <c r="B33" s="72"/>
      <c r="C33" s="72"/>
      <c r="D33" s="73"/>
      <c r="E33" s="8" t="s">
        <v>4</v>
      </c>
      <c r="F33" s="9" t="s">
        <v>11</v>
      </c>
      <c r="G33" s="10" t="s">
        <v>4</v>
      </c>
      <c r="H33" s="9" t="s">
        <v>12</v>
      </c>
      <c r="I33" s="27" t="s">
        <v>13</v>
      </c>
    </row>
    <row r="34" spans="1:9" ht="17.25" customHeight="1" x14ac:dyDescent="0.15">
      <c r="A34" s="11"/>
      <c r="B34" s="12"/>
      <c r="C34" s="12"/>
      <c r="D34" s="13"/>
      <c r="E34" s="28" t="s">
        <v>6</v>
      </c>
      <c r="F34" s="29" t="s">
        <v>22</v>
      </c>
      <c r="G34" s="29" t="s">
        <v>6</v>
      </c>
      <c r="H34" s="29" t="s">
        <v>22</v>
      </c>
      <c r="I34" s="30" t="s">
        <v>22</v>
      </c>
    </row>
    <row r="35" spans="1:9" ht="17.25" customHeight="1" x14ac:dyDescent="0.15">
      <c r="A35" s="23" t="s">
        <v>7</v>
      </c>
      <c r="B35" s="18" t="s">
        <v>20</v>
      </c>
      <c r="C35" s="19"/>
      <c r="D35" s="20"/>
      <c r="E35" s="2">
        <v>17188</v>
      </c>
      <c r="F35" s="1">
        <v>30938</v>
      </c>
      <c r="G35" s="1">
        <v>11672</v>
      </c>
      <c r="H35" s="1">
        <v>21010</v>
      </c>
      <c r="I35" s="4">
        <v>58</v>
      </c>
    </row>
    <row r="36" spans="1:9" ht="17.25" customHeight="1" x14ac:dyDescent="0.15">
      <c r="A36" s="23"/>
      <c r="B36" s="18" t="s">
        <v>21</v>
      </c>
      <c r="C36" s="19"/>
      <c r="D36" s="20"/>
      <c r="E36" s="2">
        <v>17006</v>
      </c>
      <c r="F36" s="1">
        <v>30611</v>
      </c>
      <c r="G36" s="1">
        <v>11612</v>
      </c>
      <c r="H36" s="1">
        <v>20902</v>
      </c>
      <c r="I36" s="4">
        <v>57</v>
      </c>
    </row>
    <row r="37" spans="1:9" ht="17.25" customHeight="1" x14ac:dyDescent="0.15">
      <c r="A37" s="23"/>
      <c r="B37" s="21" t="s">
        <v>25</v>
      </c>
      <c r="C37" s="22"/>
      <c r="D37" s="20"/>
      <c r="E37" s="2">
        <v>15996</v>
      </c>
      <c r="F37" s="1">
        <v>28793</v>
      </c>
      <c r="G37" s="1">
        <v>11352</v>
      </c>
      <c r="H37" s="1">
        <v>20434</v>
      </c>
      <c r="I37" s="4">
        <f>H37/365</f>
        <v>55.983561643835614</v>
      </c>
    </row>
    <row r="38" spans="1:9" ht="17.25" customHeight="1" x14ac:dyDescent="0.15">
      <c r="A38" s="23"/>
      <c r="B38" s="60" t="s">
        <v>26</v>
      </c>
      <c r="C38" s="61"/>
      <c r="D38" s="61"/>
      <c r="E38" s="2">
        <v>16017</v>
      </c>
      <c r="F38" s="1">
        <v>24517</v>
      </c>
      <c r="G38" s="1">
        <v>11457</v>
      </c>
      <c r="H38" s="1">
        <v>18678</v>
      </c>
      <c r="I38" s="4">
        <f>H38/365</f>
        <v>51.172602739726024</v>
      </c>
    </row>
    <row r="39" spans="1:9" ht="17.25" customHeight="1" x14ac:dyDescent="0.15">
      <c r="A39" s="23"/>
      <c r="B39" s="57" t="s">
        <v>37</v>
      </c>
      <c r="C39" s="58"/>
      <c r="D39" s="59"/>
      <c r="E39" s="2">
        <v>8866</v>
      </c>
      <c r="F39" s="1">
        <v>25660</v>
      </c>
      <c r="G39" s="1">
        <v>4375</v>
      </c>
      <c r="H39" s="1">
        <v>19929</v>
      </c>
      <c r="I39" s="4">
        <v>54.6</v>
      </c>
    </row>
    <row r="40" spans="1:9" ht="17.25" customHeight="1" x14ac:dyDescent="0.15">
      <c r="A40" s="23"/>
      <c r="B40" s="57" t="s">
        <v>40</v>
      </c>
      <c r="C40" s="58"/>
      <c r="D40" s="59"/>
      <c r="E40" s="2">
        <v>8857</v>
      </c>
      <c r="F40" s="1">
        <v>25564</v>
      </c>
      <c r="G40" s="1">
        <v>4333</v>
      </c>
      <c r="H40" s="1">
        <v>19565</v>
      </c>
      <c r="I40" s="4">
        <v>53.602739726027394</v>
      </c>
    </row>
    <row r="41" spans="1:9" ht="17.25" customHeight="1" x14ac:dyDescent="0.15">
      <c r="A41" s="23" t="s">
        <v>41</v>
      </c>
      <c r="B41" s="18" t="s">
        <v>42</v>
      </c>
      <c r="C41" s="18"/>
      <c r="D41" s="20"/>
      <c r="E41" s="2">
        <v>8421</v>
      </c>
      <c r="F41" s="1">
        <v>26072</v>
      </c>
      <c r="G41" s="1">
        <v>4032</v>
      </c>
      <c r="H41" s="1">
        <v>20309.48</v>
      </c>
      <c r="I41" s="4">
        <v>55.642410958904108</v>
      </c>
    </row>
    <row r="42" spans="1:9" ht="17.25" customHeight="1" x14ac:dyDescent="0.15">
      <c r="A42" s="23"/>
      <c r="B42" s="18" t="s">
        <v>43</v>
      </c>
      <c r="C42" s="18"/>
      <c r="D42" s="20"/>
      <c r="E42" s="2">
        <v>6314</v>
      </c>
      <c r="F42" s="1">
        <v>24963</v>
      </c>
      <c r="G42" s="1">
        <v>3269</v>
      </c>
      <c r="H42" s="1">
        <v>20003</v>
      </c>
      <c r="I42" s="4">
        <v>55</v>
      </c>
    </row>
    <row r="43" spans="1:9" ht="17.25" customHeight="1" x14ac:dyDescent="0.15">
      <c r="A43" s="23"/>
      <c r="B43" s="18" t="s">
        <v>44</v>
      </c>
      <c r="C43" s="18"/>
      <c r="D43" s="20"/>
      <c r="E43" s="2">
        <v>7048</v>
      </c>
      <c r="F43" s="1">
        <v>19376</v>
      </c>
      <c r="G43" s="1">
        <v>3428</v>
      </c>
      <c r="H43" s="1">
        <v>14989</v>
      </c>
      <c r="I43" s="4">
        <v>41</v>
      </c>
    </row>
    <row r="44" spans="1:9" ht="17.25" customHeight="1" x14ac:dyDescent="0.15">
      <c r="A44" s="23"/>
      <c r="B44" s="32" t="s">
        <v>45</v>
      </c>
      <c r="C44" s="32"/>
      <c r="D44" s="33"/>
      <c r="E44" s="43">
        <f>SUM(E45:E56)</f>
        <v>6934</v>
      </c>
      <c r="F44" s="44">
        <f>SUM(F45:F56)</f>
        <v>19641</v>
      </c>
      <c r="G44" s="44">
        <f t="shared" ref="G44:H44" si="2">SUM(G45:G56)</f>
        <v>3471</v>
      </c>
      <c r="H44" s="44">
        <f t="shared" si="2"/>
        <v>15381</v>
      </c>
      <c r="I44" s="49">
        <f>ROUND(H44/365,0)</f>
        <v>42</v>
      </c>
    </row>
    <row r="45" spans="1:9" ht="17.25" customHeight="1" x14ac:dyDescent="0.15">
      <c r="A45" s="23" t="s">
        <v>41</v>
      </c>
      <c r="B45" s="36">
        <v>4</v>
      </c>
      <c r="C45" s="32" t="s">
        <v>8</v>
      </c>
      <c r="D45" s="50" t="s">
        <v>27</v>
      </c>
      <c r="E45" s="43">
        <v>605</v>
      </c>
      <c r="F45" s="44">
        <v>1673</v>
      </c>
      <c r="G45" s="44">
        <v>308</v>
      </c>
      <c r="H45" s="44">
        <v>1315</v>
      </c>
      <c r="I45" s="49">
        <f>ROUND(H45/30,0)</f>
        <v>44</v>
      </c>
    </row>
    <row r="46" spans="1:9" ht="17.25" customHeight="1" x14ac:dyDescent="0.15">
      <c r="A46" s="23"/>
      <c r="B46" s="35"/>
      <c r="C46" s="36"/>
      <c r="D46" s="50" t="s">
        <v>33</v>
      </c>
      <c r="E46" s="43">
        <v>615</v>
      </c>
      <c r="F46" s="44">
        <v>1752</v>
      </c>
      <c r="G46" s="44">
        <v>291</v>
      </c>
      <c r="H46" s="44">
        <v>1333</v>
      </c>
      <c r="I46" s="49">
        <f>ROUND(H46/31,0)</f>
        <v>43</v>
      </c>
    </row>
    <row r="47" spans="1:9" ht="17.25" customHeight="1" x14ac:dyDescent="0.15">
      <c r="A47" s="23"/>
      <c r="B47" s="35"/>
      <c r="C47" s="36"/>
      <c r="D47" s="50" t="s">
        <v>32</v>
      </c>
      <c r="E47" s="43">
        <v>625</v>
      </c>
      <c r="F47" s="44">
        <v>1700</v>
      </c>
      <c r="G47" s="44">
        <v>308</v>
      </c>
      <c r="H47" s="44">
        <v>1334</v>
      </c>
      <c r="I47" s="49">
        <f t="shared" ref="I47:I52" si="3">ROUND(H47/30,0)</f>
        <v>44</v>
      </c>
    </row>
    <row r="48" spans="1:9" ht="17.25" customHeight="1" x14ac:dyDescent="0.15">
      <c r="A48" s="23"/>
      <c r="B48" s="35"/>
      <c r="C48" s="36"/>
      <c r="D48" s="50" t="s">
        <v>31</v>
      </c>
      <c r="E48" s="43">
        <v>618</v>
      </c>
      <c r="F48" s="44">
        <v>1669</v>
      </c>
      <c r="G48" s="44">
        <v>297</v>
      </c>
      <c r="H48" s="44">
        <v>1286</v>
      </c>
      <c r="I48" s="49">
        <f>ROUND(H48/31,0)</f>
        <v>41</v>
      </c>
    </row>
    <row r="49" spans="1:9" ht="17.25" customHeight="1" x14ac:dyDescent="0.15">
      <c r="A49" s="23"/>
      <c r="B49" s="35"/>
      <c r="C49" s="36"/>
      <c r="D49" s="50" t="s">
        <v>30</v>
      </c>
      <c r="E49" s="43">
        <v>600</v>
      </c>
      <c r="F49" s="44">
        <v>1706</v>
      </c>
      <c r="G49" s="44">
        <v>294</v>
      </c>
      <c r="H49" s="44">
        <v>1313</v>
      </c>
      <c r="I49" s="49">
        <f>ROUND(H49/31,0)</f>
        <v>42</v>
      </c>
    </row>
    <row r="50" spans="1:9" ht="17.25" customHeight="1" x14ac:dyDescent="0.15">
      <c r="A50" s="23"/>
      <c r="B50" s="35"/>
      <c r="C50" s="36"/>
      <c r="D50" s="50" t="s">
        <v>29</v>
      </c>
      <c r="E50" s="43">
        <v>574</v>
      </c>
      <c r="F50" s="44">
        <v>1624</v>
      </c>
      <c r="G50" s="44">
        <v>279</v>
      </c>
      <c r="H50" s="44">
        <v>1231</v>
      </c>
      <c r="I50" s="49">
        <f t="shared" si="3"/>
        <v>41</v>
      </c>
    </row>
    <row r="51" spans="1:9" ht="17.25" customHeight="1" x14ac:dyDescent="0.15">
      <c r="A51" s="23"/>
      <c r="B51" s="35"/>
      <c r="C51" s="36"/>
      <c r="D51" s="50" t="s">
        <v>28</v>
      </c>
      <c r="E51" s="43">
        <v>550</v>
      </c>
      <c r="F51" s="51">
        <v>1589</v>
      </c>
      <c r="G51" s="44">
        <v>280</v>
      </c>
      <c r="H51" s="44">
        <v>1253</v>
      </c>
      <c r="I51" s="49">
        <f>ROUND(H51/31,0)</f>
        <v>40</v>
      </c>
    </row>
    <row r="52" spans="1:9" ht="17.25" customHeight="1" x14ac:dyDescent="0.15">
      <c r="A52" s="23"/>
      <c r="B52" s="35"/>
      <c r="C52" s="36"/>
      <c r="D52" s="50" t="s">
        <v>15</v>
      </c>
      <c r="E52" s="43">
        <v>571</v>
      </c>
      <c r="F52" s="44">
        <v>1631</v>
      </c>
      <c r="G52" s="44">
        <v>293</v>
      </c>
      <c r="H52" s="44">
        <v>1301</v>
      </c>
      <c r="I52" s="49">
        <f t="shared" si="3"/>
        <v>43</v>
      </c>
    </row>
    <row r="53" spans="1:9" ht="17.25" customHeight="1" x14ac:dyDescent="0.15">
      <c r="A53" s="23"/>
      <c r="B53" s="36"/>
      <c r="C53" s="35"/>
      <c r="D53" s="50" t="s">
        <v>16</v>
      </c>
      <c r="E53" s="43">
        <v>566</v>
      </c>
      <c r="F53" s="44">
        <v>1580</v>
      </c>
      <c r="G53" s="44">
        <v>283</v>
      </c>
      <c r="H53" s="44">
        <v>1237</v>
      </c>
      <c r="I53" s="49">
        <f>ROUND(H53/31,0)</f>
        <v>40</v>
      </c>
    </row>
    <row r="54" spans="1:9" ht="17.25" customHeight="1" x14ac:dyDescent="0.15">
      <c r="A54" s="23" t="s">
        <v>41</v>
      </c>
      <c r="B54" s="36">
        <v>5</v>
      </c>
      <c r="C54" s="35" t="s">
        <v>8</v>
      </c>
      <c r="D54" s="50" t="s">
        <v>17</v>
      </c>
      <c r="E54" s="43">
        <v>515</v>
      </c>
      <c r="F54" s="44">
        <v>1552</v>
      </c>
      <c r="G54" s="44">
        <v>278</v>
      </c>
      <c r="H54" s="44">
        <v>1253</v>
      </c>
      <c r="I54" s="49">
        <f>ROUND(H54/31,0)</f>
        <v>40</v>
      </c>
    </row>
    <row r="55" spans="1:9" ht="17.25" customHeight="1" x14ac:dyDescent="0.15">
      <c r="A55" s="37"/>
      <c r="B55" s="32"/>
      <c r="C55" s="36"/>
      <c r="D55" s="50" t="s">
        <v>18</v>
      </c>
      <c r="E55" s="43">
        <v>518</v>
      </c>
      <c r="F55" s="44">
        <v>1487</v>
      </c>
      <c r="G55" s="44">
        <v>264</v>
      </c>
      <c r="H55" s="44">
        <v>1182</v>
      </c>
      <c r="I55" s="49">
        <f>ROUND(H55/28,0)</f>
        <v>42</v>
      </c>
    </row>
    <row r="56" spans="1:9" s="24" customFormat="1" ht="17.25" customHeight="1" x14ac:dyDescent="0.15">
      <c r="A56" s="39"/>
      <c r="B56" s="52"/>
      <c r="C56" s="41"/>
      <c r="D56" s="53" t="s">
        <v>19</v>
      </c>
      <c r="E56" s="54">
        <v>577</v>
      </c>
      <c r="F56" s="47">
        <v>1678</v>
      </c>
      <c r="G56" s="55">
        <v>296</v>
      </c>
      <c r="H56" s="47">
        <v>1343</v>
      </c>
      <c r="I56" s="56">
        <f>ROUND(H56/31,0)</f>
        <v>43</v>
      </c>
    </row>
    <row r="57" spans="1:9" s="24" customFormat="1" ht="17.25" customHeight="1" x14ac:dyDescent="0.15">
      <c r="A57" s="6" t="s">
        <v>9</v>
      </c>
    </row>
    <row r="58" spans="1:9" ht="17.25" customHeight="1" x14ac:dyDescent="0.15">
      <c r="E58" s="25"/>
      <c r="F58" s="1"/>
      <c r="G58" s="31"/>
      <c r="H58" s="25"/>
    </row>
    <row r="59" spans="1:9" x14ac:dyDescent="0.15">
      <c r="F59" s="24"/>
    </row>
  </sheetData>
  <mergeCells count="11">
    <mergeCell ref="B39:D39"/>
    <mergeCell ref="B40:D40"/>
    <mergeCell ref="B38:D38"/>
    <mergeCell ref="E4:F4"/>
    <mergeCell ref="G4:H4"/>
    <mergeCell ref="E32:F32"/>
    <mergeCell ref="G32:I32"/>
    <mergeCell ref="I4:I5"/>
    <mergeCell ref="A4:D5"/>
    <mergeCell ref="A32:D33"/>
    <mergeCell ref="B10:D10"/>
  </mergeCells>
  <phoneticPr fontId="2"/>
  <dataValidations count="1">
    <dataValidation imeMode="off" allowBlank="1" showInputMessage="1" showErrorMessage="1" sqref="E45:H56 E17:I28"/>
  </dataValidations>
  <printOptions horizontalCentered="1" verticalCentered="1"/>
  <pageMargins left="0.47244094488188981" right="0.41" top="0.51181102362204722" bottom="0.55118110236220474" header="0.62992125984251968" footer="0.31496062992125984"/>
  <pageSetup paperSize="9" scale="88" firstPageNumber="90" orientation="portrait" useFirstPageNumber="1" r:id="rId1"/>
  <headerFooter alignWithMargins="0"/>
  <ignoredErrors>
    <ignoredError sqref="I45 I17:I28" unlockedFormula="1"/>
    <ignoredError sqref="I46:I56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ごみ・し尿処理状況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2024-03-22T08:49:02Z</dcterms:created>
  <dcterms:modified xsi:type="dcterms:W3CDTF">2024-03-22T08:49:14Z</dcterms:modified>
</cp:coreProperties>
</file>