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355" windowHeight="10185"/>
  </bookViews>
  <sheets>
    <sheet name="予算（一般会計）" sheetId="6" r:id="rId1"/>
    <sheet name="予算（その他）" sheetId="4" r:id="rId2"/>
    <sheet name="決算(一般会計)" sheetId="5" r:id="rId3"/>
  </sheets>
  <definedNames>
    <definedName name="_xlnm.Print_Area" localSheetId="2">'決算(一般会計)'!$A$1:$W$54</definedName>
    <definedName name="_xlnm.Print_Area" localSheetId="0">'予算（一般会計）'!$A$1:$W$50</definedName>
  </definedNames>
  <calcPr calcId="162913"/>
</workbook>
</file>

<file path=xl/calcChain.xml><?xml version="1.0" encoding="utf-8"?>
<calcChain xmlns="http://schemas.openxmlformats.org/spreadsheetml/2006/main">
  <c r="F46" i="6" l="1"/>
  <c r="F31" i="6"/>
  <c r="U8" i="5" l="1"/>
  <c r="U9" i="5"/>
  <c r="U10" i="5"/>
  <c r="U11" i="5"/>
  <c r="U12" i="5"/>
  <c r="U13" i="5"/>
  <c r="U14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7" i="5"/>
  <c r="I46" i="6" l="1"/>
  <c r="H46" i="6"/>
  <c r="G46" i="6"/>
  <c r="I45" i="6"/>
  <c r="H45" i="6"/>
  <c r="G45" i="6"/>
  <c r="I44" i="6"/>
  <c r="H44" i="6"/>
  <c r="G44" i="6"/>
  <c r="I43" i="6"/>
  <c r="H43" i="6"/>
  <c r="G43" i="6"/>
  <c r="I42" i="6"/>
  <c r="H42" i="6"/>
  <c r="G42" i="6"/>
  <c r="I41" i="6"/>
  <c r="H41" i="6"/>
  <c r="G41" i="6"/>
  <c r="I40" i="6"/>
  <c r="H40" i="6"/>
  <c r="G40" i="6"/>
  <c r="I39" i="6"/>
  <c r="H39" i="6"/>
  <c r="G39" i="6"/>
  <c r="I38" i="6"/>
  <c r="H38" i="6"/>
  <c r="G38" i="6"/>
  <c r="I37" i="6"/>
  <c r="H37" i="6"/>
  <c r="G37" i="6"/>
  <c r="I36" i="6"/>
  <c r="H36" i="6"/>
  <c r="G36" i="6"/>
  <c r="I35" i="6"/>
  <c r="H35" i="6"/>
  <c r="G35" i="6"/>
  <c r="I34" i="6"/>
  <c r="H34" i="6"/>
  <c r="G34" i="6"/>
  <c r="I33" i="6"/>
  <c r="H33" i="6"/>
  <c r="G33" i="6"/>
  <c r="I31" i="6"/>
  <c r="H31" i="6"/>
  <c r="G31" i="6"/>
  <c r="I30" i="6"/>
  <c r="H30" i="6"/>
  <c r="G30" i="6"/>
  <c r="I29" i="6"/>
  <c r="H29" i="6"/>
  <c r="G29" i="6"/>
  <c r="I28" i="6"/>
  <c r="H28" i="6"/>
  <c r="G28" i="6"/>
  <c r="I27" i="6"/>
  <c r="H27" i="6"/>
  <c r="G27" i="6"/>
  <c r="I26" i="6"/>
  <c r="H26" i="6"/>
  <c r="G26" i="6"/>
  <c r="I25" i="6"/>
  <c r="H25" i="6"/>
  <c r="G25" i="6"/>
  <c r="I24" i="6"/>
  <c r="H24" i="6"/>
  <c r="G24" i="6"/>
  <c r="I23" i="6"/>
  <c r="H23" i="6"/>
  <c r="G23" i="6"/>
  <c r="I22" i="6"/>
  <c r="H22" i="6"/>
  <c r="G22" i="6"/>
  <c r="I21" i="6"/>
  <c r="H21" i="6"/>
  <c r="G21" i="6"/>
  <c r="I20" i="6"/>
  <c r="H20" i="6"/>
  <c r="G20" i="6"/>
  <c r="I19" i="6"/>
  <c r="H19" i="6"/>
  <c r="G19" i="6"/>
  <c r="I18" i="6"/>
  <c r="H18" i="6"/>
  <c r="G18" i="6"/>
  <c r="I17" i="6"/>
  <c r="H17" i="6"/>
  <c r="G17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K8" i="6"/>
  <c r="L8" i="6"/>
  <c r="O8" i="6"/>
  <c r="P8" i="6"/>
  <c r="Q8" i="6"/>
  <c r="S8" i="6"/>
  <c r="T8" i="6"/>
  <c r="U8" i="6"/>
  <c r="O9" i="6"/>
  <c r="P9" i="6"/>
  <c r="Q9" i="6"/>
  <c r="S9" i="6"/>
  <c r="T9" i="6"/>
  <c r="U9" i="6"/>
  <c r="O10" i="6"/>
  <c r="P10" i="6"/>
  <c r="Q10" i="6"/>
  <c r="S10" i="6"/>
  <c r="T10" i="6"/>
  <c r="U10" i="6"/>
  <c r="O11" i="6"/>
  <c r="P11" i="6"/>
  <c r="Q11" i="6"/>
  <c r="S11" i="6"/>
  <c r="T11" i="6"/>
  <c r="U11" i="6"/>
  <c r="O12" i="6"/>
  <c r="P12" i="6"/>
  <c r="Q12" i="6"/>
  <c r="S12" i="6"/>
  <c r="T12" i="6"/>
  <c r="U12" i="6"/>
  <c r="O13" i="6"/>
  <c r="P13" i="6"/>
  <c r="Q13" i="6"/>
  <c r="S13" i="6"/>
  <c r="T13" i="6"/>
  <c r="U13" i="6"/>
  <c r="O14" i="6"/>
  <c r="P14" i="6"/>
  <c r="Q14" i="6"/>
  <c r="S14" i="6"/>
  <c r="T14" i="6"/>
  <c r="U14" i="6"/>
  <c r="O15" i="6"/>
  <c r="P15" i="6"/>
  <c r="Q15" i="6"/>
  <c r="S15" i="6"/>
  <c r="T15" i="6"/>
  <c r="U15" i="6"/>
  <c r="O17" i="6"/>
  <c r="P17" i="6"/>
  <c r="Q17" i="6"/>
  <c r="S17" i="6"/>
  <c r="T17" i="6"/>
  <c r="U17" i="6"/>
  <c r="O18" i="6"/>
  <c r="P18" i="6"/>
  <c r="Q18" i="6"/>
  <c r="S18" i="6"/>
  <c r="T18" i="6"/>
  <c r="U18" i="6"/>
  <c r="O19" i="6"/>
  <c r="P19" i="6"/>
  <c r="Q19" i="6"/>
  <c r="S19" i="6"/>
  <c r="T19" i="6"/>
  <c r="U19" i="6"/>
  <c r="O20" i="6"/>
  <c r="P20" i="6"/>
  <c r="Q20" i="6"/>
  <c r="S20" i="6"/>
  <c r="T20" i="6"/>
  <c r="U20" i="6"/>
  <c r="O21" i="6"/>
  <c r="P21" i="6"/>
  <c r="Q21" i="6"/>
  <c r="S21" i="6"/>
  <c r="T21" i="6"/>
  <c r="U21" i="6"/>
  <c r="O22" i="6"/>
  <c r="P22" i="6"/>
  <c r="Q22" i="6"/>
  <c r="S22" i="6"/>
  <c r="T22" i="6"/>
  <c r="U22" i="6"/>
  <c r="O23" i="6"/>
  <c r="P23" i="6"/>
  <c r="Q23" i="6"/>
  <c r="S23" i="6"/>
  <c r="T23" i="6"/>
  <c r="U23" i="6"/>
  <c r="O24" i="6"/>
  <c r="P24" i="6"/>
  <c r="Q24" i="6"/>
  <c r="S24" i="6"/>
  <c r="T24" i="6"/>
  <c r="U24" i="6"/>
  <c r="O25" i="6"/>
  <c r="P25" i="6"/>
  <c r="Q25" i="6"/>
  <c r="S25" i="6"/>
  <c r="T25" i="6"/>
  <c r="U25" i="6"/>
  <c r="O26" i="6"/>
  <c r="P26" i="6"/>
  <c r="Q26" i="6"/>
  <c r="S26" i="6"/>
  <c r="T26" i="6"/>
  <c r="U26" i="6"/>
  <c r="O27" i="6"/>
  <c r="P27" i="6"/>
  <c r="Q27" i="6"/>
  <c r="S27" i="6"/>
  <c r="T27" i="6"/>
  <c r="U27" i="6"/>
  <c r="O28" i="6"/>
  <c r="P28" i="6"/>
  <c r="Q28" i="6"/>
  <c r="S28" i="6"/>
  <c r="T28" i="6"/>
  <c r="U28" i="6"/>
  <c r="O29" i="6"/>
  <c r="P29" i="6"/>
  <c r="Q29" i="6"/>
  <c r="S29" i="6"/>
  <c r="T29" i="6"/>
  <c r="U29" i="6"/>
  <c r="O30" i="6"/>
  <c r="P30" i="6"/>
  <c r="Q30" i="6"/>
  <c r="S30" i="6"/>
  <c r="T30" i="6"/>
  <c r="U30" i="6"/>
  <c r="O31" i="6"/>
  <c r="P31" i="6"/>
  <c r="Q31" i="6"/>
  <c r="S31" i="6"/>
  <c r="T31" i="6"/>
  <c r="U31" i="6"/>
  <c r="O33" i="6"/>
  <c r="P33" i="6"/>
  <c r="Q33" i="6"/>
  <c r="S33" i="6"/>
  <c r="T33" i="6"/>
  <c r="U33" i="6"/>
  <c r="O34" i="6"/>
  <c r="P34" i="6"/>
  <c r="Q34" i="6"/>
  <c r="S34" i="6"/>
  <c r="T34" i="6"/>
  <c r="U34" i="6"/>
  <c r="O35" i="6"/>
  <c r="P35" i="6"/>
  <c r="Q35" i="6"/>
  <c r="S35" i="6"/>
  <c r="T35" i="6"/>
  <c r="U35" i="6"/>
  <c r="O36" i="6"/>
  <c r="P36" i="6"/>
  <c r="Q36" i="6"/>
  <c r="S36" i="6"/>
  <c r="T36" i="6"/>
  <c r="U36" i="6"/>
  <c r="O37" i="6"/>
  <c r="P37" i="6"/>
  <c r="Q37" i="6"/>
  <c r="S37" i="6"/>
  <c r="T37" i="6"/>
  <c r="U37" i="6"/>
  <c r="O38" i="6"/>
  <c r="P38" i="6"/>
  <c r="Q38" i="6"/>
  <c r="S38" i="6"/>
  <c r="T38" i="6"/>
  <c r="U38" i="6"/>
  <c r="O39" i="6"/>
  <c r="P39" i="6"/>
  <c r="Q39" i="6"/>
  <c r="S39" i="6"/>
  <c r="T39" i="6"/>
  <c r="U39" i="6"/>
  <c r="O40" i="6"/>
  <c r="P40" i="6"/>
  <c r="Q40" i="6"/>
  <c r="S40" i="6"/>
  <c r="T40" i="6"/>
  <c r="U40" i="6"/>
  <c r="O41" i="6"/>
  <c r="P41" i="6"/>
  <c r="Q41" i="6"/>
  <c r="S41" i="6"/>
  <c r="T41" i="6"/>
  <c r="U41" i="6"/>
  <c r="O42" i="6"/>
  <c r="P42" i="6"/>
  <c r="Q42" i="6"/>
  <c r="S42" i="6"/>
  <c r="T42" i="6"/>
  <c r="U42" i="6"/>
  <c r="O43" i="6"/>
  <c r="P43" i="6"/>
  <c r="Q43" i="6"/>
  <c r="S43" i="6"/>
  <c r="T43" i="6"/>
  <c r="U43" i="6"/>
  <c r="O44" i="6"/>
  <c r="P44" i="6"/>
  <c r="Q44" i="6"/>
  <c r="S44" i="6"/>
  <c r="T44" i="6"/>
  <c r="U44" i="6"/>
  <c r="O45" i="6"/>
  <c r="P45" i="6"/>
  <c r="Q45" i="6"/>
  <c r="S45" i="6"/>
  <c r="T45" i="6"/>
  <c r="U45" i="6"/>
  <c r="O46" i="6"/>
  <c r="P46" i="6"/>
  <c r="Q46" i="6"/>
  <c r="S46" i="6"/>
  <c r="T46" i="6"/>
  <c r="U46" i="6"/>
  <c r="M8" i="6"/>
  <c r="K9" i="6"/>
  <c r="L9" i="6"/>
  <c r="M9" i="6"/>
  <c r="K10" i="6"/>
  <c r="L10" i="6"/>
  <c r="M10" i="6"/>
  <c r="K11" i="6"/>
  <c r="L11" i="6"/>
  <c r="M11" i="6"/>
  <c r="K12" i="6"/>
  <c r="L12" i="6"/>
  <c r="M12" i="6"/>
  <c r="K13" i="6"/>
  <c r="L13" i="6"/>
  <c r="M13" i="6"/>
  <c r="K14" i="6"/>
  <c r="L14" i="6"/>
  <c r="M14" i="6"/>
  <c r="K15" i="6"/>
  <c r="L15" i="6"/>
  <c r="M15" i="6"/>
  <c r="K17" i="6"/>
  <c r="L17" i="6"/>
  <c r="M17" i="6"/>
  <c r="K18" i="6"/>
  <c r="L18" i="6"/>
  <c r="M18" i="6"/>
  <c r="K19" i="6"/>
  <c r="L19" i="6"/>
  <c r="M19" i="6"/>
  <c r="K20" i="6"/>
  <c r="L20" i="6"/>
  <c r="M20" i="6"/>
  <c r="K21" i="6"/>
  <c r="L21" i="6"/>
  <c r="M21" i="6"/>
  <c r="K22" i="6"/>
  <c r="L22" i="6"/>
  <c r="M22" i="6"/>
  <c r="K23" i="6"/>
  <c r="L23" i="6"/>
  <c r="M23" i="6"/>
  <c r="K24" i="6"/>
  <c r="L24" i="6"/>
  <c r="M24" i="6"/>
  <c r="K25" i="6"/>
  <c r="L25" i="6"/>
  <c r="M25" i="6"/>
  <c r="K26" i="6"/>
  <c r="L26" i="6"/>
  <c r="M26" i="6"/>
  <c r="K27" i="6"/>
  <c r="L27" i="6"/>
  <c r="M27" i="6"/>
  <c r="K28" i="6"/>
  <c r="L28" i="6"/>
  <c r="M28" i="6"/>
  <c r="K29" i="6"/>
  <c r="L29" i="6"/>
  <c r="M29" i="6"/>
  <c r="K30" i="6"/>
  <c r="L30" i="6"/>
  <c r="M30" i="6"/>
  <c r="K31" i="6"/>
  <c r="L31" i="6"/>
  <c r="M31" i="6"/>
  <c r="K33" i="6"/>
  <c r="L33" i="6"/>
  <c r="M33" i="6"/>
  <c r="K34" i="6"/>
  <c r="L34" i="6"/>
  <c r="M34" i="6"/>
  <c r="K35" i="6"/>
  <c r="L35" i="6"/>
  <c r="M35" i="6"/>
  <c r="K36" i="6"/>
  <c r="L36" i="6"/>
  <c r="M36" i="6"/>
  <c r="K37" i="6"/>
  <c r="L37" i="6"/>
  <c r="M37" i="6"/>
  <c r="K38" i="6"/>
  <c r="L38" i="6"/>
  <c r="M38" i="6"/>
  <c r="K39" i="6"/>
  <c r="L39" i="6"/>
  <c r="M39" i="6"/>
  <c r="K40" i="6"/>
  <c r="L40" i="6"/>
  <c r="M40" i="6"/>
  <c r="K41" i="6"/>
  <c r="L41" i="6"/>
  <c r="M41" i="6"/>
  <c r="K42" i="6"/>
  <c r="L42" i="6"/>
  <c r="M42" i="6"/>
  <c r="K43" i="6"/>
  <c r="L43" i="6"/>
  <c r="M43" i="6"/>
  <c r="K44" i="6"/>
  <c r="L44" i="6"/>
  <c r="M44" i="6"/>
  <c r="K45" i="6"/>
  <c r="L45" i="6"/>
  <c r="M45" i="6"/>
  <c r="K46" i="6"/>
  <c r="L46" i="6"/>
  <c r="M46" i="6"/>
  <c r="E53" i="5" l="1"/>
  <c r="E51" i="5"/>
  <c r="E50" i="5"/>
  <c r="E48" i="5"/>
  <c r="E47" i="5"/>
  <c r="E46" i="5"/>
  <c r="E45" i="5"/>
  <c r="E44" i="5"/>
  <c r="E43" i="5"/>
  <c r="E42" i="5"/>
  <c r="E41" i="5"/>
  <c r="E40" i="5"/>
  <c r="G53" i="5"/>
  <c r="G51" i="5"/>
  <c r="G50" i="5"/>
  <c r="G48" i="5"/>
  <c r="G47" i="5"/>
  <c r="G46" i="5"/>
  <c r="G45" i="5"/>
  <c r="G44" i="5"/>
  <c r="G43" i="5"/>
  <c r="G42" i="5"/>
  <c r="G41" i="5"/>
  <c r="G40" i="5"/>
  <c r="I53" i="5"/>
  <c r="I51" i="5"/>
  <c r="I50" i="5"/>
  <c r="I48" i="5"/>
  <c r="I47" i="5"/>
  <c r="I46" i="5"/>
  <c r="I45" i="5"/>
  <c r="I44" i="5"/>
  <c r="I43" i="5"/>
  <c r="I42" i="5"/>
  <c r="I41" i="5"/>
  <c r="I40" i="5"/>
  <c r="K51" i="5"/>
  <c r="K50" i="5"/>
  <c r="K48" i="5"/>
  <c r="K47" i="5"/>
  <c r="K46" i="5"/>
  <c r="K45" i="5"/>
  <c r="K44" i="5"/>
  <c r="K43" i="5"/>
  <c r="K42" i="5"/>
  <c r="K41" i="5"/>
  <c r="K40" i="5"/>
  <c r="M51" i="5"/>
  <c r="M50" i="5"/>
  <c r="M48" i="5"/>
  <c r="M47" i="5"/>
  <c r="M46" i="5"/>
  <c r="M45" i="5"/>
  <c r="M44" i="5"/>
  <c r="M43" i="5"/>
  <c r="M42" i="5"/>
  <c r="M41" i="5"/>
  <c r="M40" i="5"/>
  <c r="O51" i="5"/>
  <c r="O50" i="5"/>
  <c r="O48" i="5"/>
  <c r="O47" i="5"/>
  <c r="O46" i="5"/>
  <c r="O45" i="5"/>
  <c r="O44" i="5"/>
  <c r="O43" i="5"/>
  <c r="O42" i="5"/>
  <c r="O41" i="5"/>
  <c r="O40" i="5"/>
  <c r="Q51" i="5"/>
  <c r="Q50" i="5"/>
  <c r="Q48" i="5"/>
  <c r="Q47" i="5"/>
  <c r="Q46" i="5"/>
  <c r="Q45" i="5"/>
  <c r="Q44" i="5"/>
  <c r="Q43" i="5"/>
  <c r="Q42" i="5"/>
  <c r="Q41" i="5"/>
  <c r="Q40" i="5"/>
  <c r="S53" i="5"/>
  <c r="S51" i="5"/>
  <c r="S50" i="5"/>
  <c r="S48" i="5"/>
  <c r="S47" i="5"/>
  <c r="S46" i="5"/>
  <c r="S45" i="5"/>
  <c r="S44" i="5"/>
  <c r="S43" i="5"/>
  <c r="S42" i="5"/>
  <c r="S41" i="5"/>
  <c r="S40" i="5"/>
  <c r="U41" i="5"/>
  <c r="U42" i="5"/>
  <c r="U43" i="5"/>
  <c r="U44" i="5"/>
  <c r="U45" i="5"/>
  <c r="U46" i="5"/>
  <c r="U47" i="5"/>
  <c r="U48" i="5"/>
  <c r="U50" i="5"/>
  <c r="U51" i="5"/>
  <c r="U53" i="5"/>
  <c r="U40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4" i="5"/>
  <c r="E13" i="5"/>
  <c r="E11" i="5"/>
  <c r="E10" i="5"/>
  <c r="E9" i="5"/>
  <c r="E8" i="5"/>
  <c r="E7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4" i="5"/>
  <c r="G13" i="5"/>
  <c r="G11" i="5"/>
  <c r="G10" i="5"/>
  <c r="G9" i="5"/>
  <c r="G8" i="5"/>
  <c r="G7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/>
  <c r="I13" i="5"/>
  <c r="I11" i="5"/>
  <c r="I10" i="5"/>
  <c r="I9" i="5"/>
  <c r="I8" i="5"/>
  <c r="I7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4" i="5"/>
  <c r="K13" i="5"/>
  <c r="K11" i="5"/>
  <c r="K10" i="5"/>
  <c r="K9" i="5"/>
  <c r="K8" i="5"/>
  <c r="K7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4" i="5"/>
  <c r="M13" i="5"/>
  <c r="M11" i="5"/>
  <c r="M10" i="5"/>
  <c r="M9" i="5"/>
  <c r="M8" i="5"/>
  <c r="M7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4" i="5"/>
  <c r="O13" i="5"/>
  <c r="O11" i="5"/>
  <c r="O10" i="5"/>
  <c r="O9" i="5"/>
  <c r="O8" i="5"/>
  <c r="O7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8" i="5"/>
  <c r="Q9" i="5"/>
  <c r="Q10" i="5"/>
  <c r="Q11" i="5"/>
  <c r="Q12" i="5"/>
  <c r="Q13" i="5"/>
  <c r="Q14" i="5"/>
  <c r="Q7" i="5"/>
  <c r="S8" i="5"/>
  <c r="S9" i="5"/>
  <c r="S10" i="5"/>
  <c r="S11" i="5"/>
  <c r="S12" i="5"/>
  <c r="S13" i="5"/>
  <c r="S14" i="5"/>
  <c r="S7" i="5"/>
  <c r="J31" i="5"/>
  <c r="K31" i="5" s="1"/>
  <c r="L31" i="5"/>
  <c r="M31" i="5" s="1"/>
  <c r="N31" i="5"/>
  <c r="O31" i="5" s="1"/>
  <c r="P31" i="5"/>
  <c r="Q31" i="5" s="1"/>
  <c r="P53" i="5" l="1"/>
  <c r="Q53" i="5" s="1"/>
  <c r="N53" i="5"/>
  <c r="O53" i="5" s="1"/>
  <c r="L53" i="5"/>
  <c r="M53" i="5" s="1"/>
  <c r="J53" i="5"/>
  <c r="K53" i="5" s="1"/>
</calcChain>
</file>

<file path=xl/sharedStrings.xml><?xml version="1.0" encoding="utf-8"?>
<sst xmlns="http://schemas.openxmlformats.org/spreadsheetml/2006/main" count="323" uniqueCount="106">
  <si>
    <t>決算の推移</t>
    <rPh sb="0" eb="2">
      <t>ケッサン</t>
    </rPh>
    <rPh sb="3" eb="5">
      <t>スイイ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</si>
  <si>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</si>
  <si>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</si>
  <si>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</si>
  <si>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千円</t>
    <rPh sb="0" eb="2">
      <t>センエン</t>
    </rPh>
    <phoneticPr fontId="2"/>
  </si>
  <si>
    <t>〔歳入〕</t>
    <rPh sb="1" eb="3">
      <t>サイニュウ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</si>
  <si>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</si>
  <si>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5">
      <t>ジョウヨゼイ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</si>
  <si>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</si>
  <si>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カツ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</si>
  <si>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</si>
  <si>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</si>
  <si>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ｺﾞﾙﾌ場利用税交付金</t>
    <rPh sb="4" eb="5">
      <t>ゴルフジョウ</t>
    </rPh>
    <rPh sb="5" eb="7">
      <t>リヨウ</t>
    </rPh>
    <rPh sb="7" eb="8">
      <t>ゼイ</t>
    </rPh>
    <rPh sb="8" eb="11">
      <t>コウフキン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</si>
  <si>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</si>
  <si>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国提交付金</t>
    <rPh sb="0" eb="2">
      <t>コクテイ</t>
    </rPh>
    <rPh sb="2" eb="5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</si>
  <si>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</si>
  <si>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</si>
  <si>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交通安全交付金</t>
    <rPh sb="0" eb="2">
      <t>コウツウ</t>
    </rPh>
    <rPh sb="2" eb="7">
      <t>アンゼンコウフキン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</si>
  <si>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</si>
  <si>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</si>
  <si>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</si>
  <si>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府支出金</t>
    <rPh sb="0" eb="1">
      <t>フ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</si>
  <si>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</si>
  <si>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</si>
  <si>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</si>
  <si>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諸収入</t>
    <rPh sb="0" eb="3">
      <t>ショシュウニュウ</t>
    </rPh>
    <phoneticPr fontId="2"/>
  </si>
  <si>
    <t>市債</t>
    <rPh sb="0" eb="1">
      <t>シ</t>
    </rPh>
    <rPh sb="1" eb="2">
      <t>サイ</t>
    </rPh>
    <phoneticPr fontId="2"/>
  </si>
  <si>
    <t>繰越金</t>
    <rPh sb="0" eb="3">
      <t>クリコシキン</t>
    </rPh>
    <phoneticPr fontId="2"/>
  </si>
  <si>
    <t>歳入合計</t>
    <rPh sb="0" eb="2">
      <t>サイニュウ</t>
    </rPh>
    <rPh sb="2" eb="4">
      <t>ゴウケイ</t>
    </rPh>
    <phoneticPr fontId="2"/>
  </si>
  <si>
    <t>〔歳出〕</t>
    <rPh sb="1" eb="2">
      <t>サイニュウ</t>
    </rPh>
    <rPh sb="2" eb="3">
      <t>デ</t>
    </rPh>
    <phoneticPr fontId="2"/>
  </si>
  <si>
    <t>議会費</t>
    <rPh sb="0" eb="3">
      <t>ギカイヒ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</si>
  <si>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</si>
  <si>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</si>
  <si>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</si>
  <si>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</si>
  <si>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</si>
  <si>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</si>
  <si>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</si>
  <si>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</si>
  <si>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</si>
  <si>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</si>
  <si>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</si>
  <si>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</si>
  <si>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</si>
  <si>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</si>
  <si>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一般会計 （歳　出）</t>
    <rPh sb="6" eb="7">
      <t>トシ</t>
    </rPh>
    <rPh sb="8" eb="9">
      <t>デ</t>
    </rPh>
    <phoneticPr fontId="2"/>
  </si>
  <si>
    <t>公共用地先行取得事業特別会計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2">
      <t>トクベツ</t>
    </rPh>
    <rPh sb="12" eb="14">
      <t>カイケイ</t>
    </rPh>
    <phoneticPr fontId="2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</si>
  <si>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2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</si>
  <si>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2"/>
  </si>
  <si>
    <t>一般会計</t>
    <rPh sb="0" eb="2">
      <t>イッパン</t>
    </rPh>
    <rPh sb="2" eb="4">
      <t>カイケイ</t>
    </rPh>
    <phoneticPr fontId="2"/>
  </si>
  <si>
    <t>当初予算</t>
    <rPh sb="0" eb="2">
      <t>トウショ</t>
    </rPh>
    <rPh sb="2" eb="4">
      <t>ヨサン</t>
    </rPh>
    <phoneticPr fontId="2"/>
  </si>
  <si>
    <t>対前年度比</t>
    <rPh sb="0" eb="1">
      <t>タイ</t>
    </rPh>
    <rPh sb="1" eb="5">
      <t>ゼンネンドヒ</t>
    </rPh>
    <phoneticPr fontId="2"/>
  </si>
  <si>
    <t>構成比</t>
    <rPh sb="0" eb="3">
      <t>コウセイヒ</t>
    </rPh>
    <phoneticPr fontId="2"/>
  </si>
  <si>
    <t>市民１人
当たり</t>
    <rPh sb="0" eb="2">
      <t>シミン</t>
    </rPh>
    <rPh sb="3" eb="4">
      <t>ヒト</t>
    </rPh>
    <rPh sb="5" eb="6">
      <t>ア</t>
    </rPh>
    <phoneticPr fontId="2"/>
  </si>
  <si>
    <t>％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</si>
  <si>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</si>
  <si>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"/>
  </si>
  <si>
    <t>国提交付金</t>
    <rPh sb="0" eb="1">
      <t>コク</t>
    </rPh>
    <rPh sb="1" eb="2">
      <t>テイ</t>
    </rPh>
    <rPh sb="2" eb="5">
      <t>コウフキン</t>
    </rPh>
    <phoneticPr fontId="2"/>
  </si>
  <si>
    <t>地方交付税</t>
    <rPh sb="0" eb="2">
      <t>チホウ</t>
    </rPh>
    <rPh sb="2" eb="4">
      <t>コウフキン</t>
    </rPh>
    <rPh sb="4" eb="5">
      <t>ゼイ</t>
    </rPh>
    <phoneticPr fontId="2"/>
  </si>
  <si>
    <t>交通安全交付金</t>
    <rPh sb="0" eb="2">
      <t>コウツウ</t>
    </rPh>
    <rPh sb="2" eb="4">
      <t>アンゼンコウ</t>
    </rPh>
    <rPh sb="4" eb="7">
      <t>コウフキン</t>
    </rPh>
    <phoneticPr fontId="2"/>
  </si>
  <si>
    <t>〔歳出〕</t>
    <rPh sb="1" eb="3">
      <t>サイシュツ</t>
    </rPh>
    <phoneticPr fontId="2"/>
  </si>
  <si>
    <t>議会費</t>
    <rPh sb="0" eb="2">
      <t>ギカイ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</si>
  <si>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</si>
  <si>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歳出合計</t>
    <rPh sb="0" eb="1">
      <t>サイニュウ</t>
    </rPh>
    <rPh sb="1" eb="2">
      <t>デ</t>
    </rPh>
    <rPh sb="2" eb="4">
      <t>ゴウケイ</t>
    </rPh>
    <phoneticPr fontId="2"/>
  </si>
  <si>
    <t>用語の説明：国提交付金＝国有提供施設等所在市町村助成交付金の省略</t>
    <rPh sb="0" eb="2">
      <t>ヨウゴ</t>
    </rPh>
    <rPh sb="3" eb="5">
      <t>セツメイ</t>
    </rPh>
    <rPh sb="6" eb="7">
      <t>コク</t>
    </rPh>
    <rPh sb="7" eb="8">
      <t>テイ</t>
    </rPh>
    <rPh sb="8" eb="11">
      <t>コウフキン</t>
    </rPh>
    <rPh sb="12" eb="14">
      <t>コクユウ</t>
    </rPh>
    <rPh sb="14" eb="16">
      <t>テイキョウ</t>
    </rPh>
    <rPh sb="16" eb="18">
      <t>シセツ</t>
    </rPh>
    <rPh sb="18" eb="19">
      <t>トウ</t>
    </rPh>
    <rPh sb="19" eb="21">
      <t>ショザイ</t>
    </rPh>
    <rPh sb="21" eb="24">
      <t>シチョウソン</t>
    </rPh>
    <rPh sb="24" eb="26">
      <t>ジョセイ</t>
    </rPh>
    <rPh sb="26" eb="29">
      <t>コウフキン</t>
    </rPh>
    <rPh sb="30" eb="32">
      <t>ショウリャク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</si>
  <si>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</si>
  <si>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他の特別会計</t>
    <rPh sb="0" eb="1">
      <t>タ</t>
    </rPh>
    <rPh sb="2" eb="4">
      <t>トクベツ</t>
    </rPh>
    <rPh sb="4" eb="6">
      <t>カイケイ</t>
    </rPh>
    <phoneticPr fontId="2"/>
  </si>
  <si>
    <t>☆1</t>
    <phoneticPr fontId="2"/>
  </si>
  <si>
    <t>☆2</t>
    <phoneticPr fontId="2"/>
  </si>
  <si>
    <t>（注）☆1  国有提供施設等所在市町村助成交付金の略</t>
    <rPh sb="7" eb="9">
      <t>コクユウ</t>
    </rPh>
    <rPh sb="9" eb="11">
      <t>テイキョウ</t>
    </rPh>
    <rPh sb="11" eb="13">
      <t>シセツ</t>
    </rPh>
    <rPh sb="13" eb="16">
      <t>トウショザイ</t>
    </rPh>
    <rPh sb="16" eb="19">
      <t>シチョウソン</t>
    </rPh>
    <rPh sb="19" eb="21">
      <t>ジョセイ</t>
    </rPh>
    <rPh sb="21" eb="24">
      <t>コウフキン</t>
    </rPh>
    <rPh sb="25" eb="26">
      <t>リャク</t>
    </rPh>
    <phoneticPr fontId="2"/>
  </si>
  <si>
    <t>資料：財政課</t>
    <phoneticPr fontId="2"/>
  </si>
  <si>
    <t>平成27年度</t>
    <rPh sb="0" eb="2">
      <t>ヘイセイ</t>
    </rPh>
    <rPh sb="4" eb="6">
      <t>ネンド</t>
    </rPh>
    <phoneticPr fontId="2"/>
  </si>
  <si>
    <t xml:space="preserve">     交通安全交付金＝交通安全対策特別交付金の略称</t>
    <rPh sb="5" eb="7">
      <t>コウツウ</t>
    </rPh>
    <rPh sb="7" eb="9">
      <t>アンゼン</t>
    </rPh>
    <rPh sb="9" eb="12">
      <t>コウフキン</t>
    </rPh>
    <rPh sb="13" eb="15">
      <t>コウツウ</t>
    </rPh>
    <rPh sb="15" eb="17">
      <t>アンゼン</t>
    </rPh>
    <rPh sb="17" eb="19">
      <t>タイサク</t>
    </rPh>
    <rPh sb="19" eb="21">
      <t>トクベツ</t>
    </rPh>
    <rPh sb="21" eb="24">
      <t>コウフキン</t>
    </rPh>
    <rPh sb="25" eb="27">
      <t>リャクショウ</t>
    </rPh>
    <phoneticPr fontId="2"/>
  </si>
  <si>
    <t>平成28年度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</si>
  <si>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</si>
  <si>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</si>
  <si>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</si>
  <si>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-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</si>
  <si>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</si>
  <si>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</si>
  <si>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</si>
  <si>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-</t>
    <phoneticPr fontId="2"/>
  </si>
  <si>
    <t>-</t>
    <phoneticPr fontId="2"/>
  </si>
  <si>
    <t>令　　和　　3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</si>
  <si>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令和2年度</t>
    <rPh sb="0" eb="2">
      <t>レイワ</t>
    </rPh>
    <rPh sb="3" eb="5">
      <t>ネンド</t>
    </rPh>
    <phoneticPr fontId="2"/>
  </si>
  <si>
    <t>-</t>
    <phoneticPr fontId="2"/>
  </si>
  <si>
    <t>令和2年3月末人口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</si>
  <si>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令和3年3月末人口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</si>
  <si>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（注）市民一人当たりの予算額の算定に用いた人口は、各年度の前年度末現在の住民基本台帳登録人口（外国人を含む。）である。</t>
    <rPh sb="1" eb="2">
      <t>チュウ</t>
    </rPh>
    <rPh sb="3" eb="5">
      <t>シミン</t>
    </rPh>
    <rPh sb="5" eb="7">
      <t>ヒトリ</t>
    </rPh>
    <rPh sb="7" eb="8">
      <t>ア</t>
    </rPh>
    <rPh sb="11" eb="14">
      <t>ヨサンガク</t>
    </rPh>
    <rPh sb="15" eb="17">
      <t>サンテイ</t>
    </rPh>
    <rPh sb="18" eb="19">
      <t>モチ</t>
    </rPh>
    <rPh sb="21" eb="23">
      <t>ジンコウ</t>
    </rPh>
    <rPh sb="25" eb="28">
      <t>カクネンド</t>
    </rPh>
    <rPh sb="29" eb="32">
      <t>ゼンネンド</t>
    </rPh>
    <rPh sb="32" eb="33">
      <t>マツ</t>
    </rPh>
    <rPh sb="33" eb="35">
      <t>ゲンザイ</t>
    </rPh>
    <rPh sb="36" eb="38">
      <t>ジュウミン</t>
    </rPh>
    <rPh sb="38" eb="40">
      <t>キホン</t>
    </rPh>
    <rPh sb="40" eb="42">
      <t>ダイチョウ</t>
    </rPh>
    <rPh sb="42" eb="44">
      <t>トウロク</t>
    </rPh>
    <rPh sb="44" eb="46">
      <t>ジンコウ</t>
    </rPh>
    <rPh sb="47" eb="49">
      <t>ガイコク</t>
    </rPh>
    <rPh sb="49" eb="50">
      <t>ジン</t>
    </rPh>
    <rPh sb="51" eb="52">
      <t>フク</t>
    </rPh>
    <phoneticPr fontId="2"/>
  </si>
  <si>
    <t xml:space="preserve">   </t>
    <phoneticPr fontId="2"/>
  </si>
  <si>
    <t>令　　和　　４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</si>
  <si>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令和４年3月末人口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</si>
  <si>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令和3年度</t>
    <rPh sb="0" eb="2">
      <t>レイワ</t>
    </rPh>
    <rPh sb="3" eb="5">
      <t>ネンド</t>
    </rPh>
    <phoneticPr fontId="2"/>
  </si>
  <si>
    <t>令　　和　　５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</si>
  <si>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令和５年3月末人口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</si>
  <si>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令和４年度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</si>
  <si>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</si>
  <si>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-</t>
    <phoneticPr fontId="2"/>
  </si>
  <si>
    <t>令和５年度</t>
    <rPh sb="0" eb="2">
      <t>レイワ</t>
    </rPh>
    <rPh sb="3" eb="5">
      <t>ネンド</t>
    </rPh>
    <phoneticPr fontId="2"/>
  </si>
  <si>
    <t>令　　和　　６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</si>
  <si>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 xml:space="preserve"> (令和6年度)</t>
    <rPh sb="2" eb="4">
      <t>レイワ</t>
    </rPh>
    <phoneticPr fontId="2"/>
  </si>
  <si>
    <t>令和６年3月末人口</t>
    <rPh sb="0" eb="2">
      <t>レイワ</t>
    </rPh>
    <rPh sb="3" eb="4">
      <t>ネン</t>
    </rPh>
    <rPh sb="5" eb="6">
      <t>ガツ</t>
    </rPh>
    <rPh sb="6" eb="7">
      <t>マツ</t>
    </rPh>
    <rPh sb="7" eb="9">
      <t>ジンコウ</t>
    </rPh>
    <phoneticPr fontId="2"/>
  </si>
  <si>
    <t>(指数：令和5年度＝100）</t>
    <phoneticPr fontId="2"/>
  </si>
  <si>
    <t xml:space="preserve">        ☆2  交通安全対策特別交付金の略</t>
    <rPh sb="12" eb="14">
      <t>コウツウ</t>
    </rPh>
    <rPh sb="14" eb="16">
      <t>アンゼン</t>
    </rPh>
    <rPh sb="16" eb="18">
      <t>タイサク</t>
    </rPh>
    <rPh sb="18" eb="23">
      <t>トクベツコウフキン</t>
    </rPh>
    <rPh sb="24" eb="25">
      <t>リャク</t>
    </rPh>
    <phoneticPr fontId="2"/>
  </si>
  <si>
    <t>令　和　2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</si>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</sst>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77" formatCode="#,##0_ "/>
    <numFmt numFmtId="178" formatCode="[=0]&quot;-&quot;;#,##0"/>
    <numFmt numFmtId="179" formatCode="0.0_ "/>
    <numFmt numFmtId="180" formatCode="0.00_ "/>
    <numFmt numFmtId="181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6.3"/>
      <name val="ＭＳ 明朝"/>
      <family val="1"/>
      <charset val="128"/>
    </font>
    <font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52">
    <xf numFmtId="0" fontId="0" fillId="0" borderId="0" xfId="0"/>
    <xf numFmtId="3" fontId="21" fillId="0" borderId="0" xfId="52" applyNumberFormat="1" applyFont="1" applyFill="1" applyBorder="1" applyProtection="1"/>
    <xf numFmtId="176" fontId="21" fillId="0" borderId="0" xfId="52" applyNumberFormat="1" applyFont="1" applyFill="1" applyBorder="1" applyProtection="1"/>
    <xf numFmtId="176" fontId="21" fillId="0" borderId="0" xfId="52" applyNumberFormat="1" applyFont="1" applyFill="1" applyBorder="1" applyAlignment="1" applyProtection="1">
      <alignment horizontal="right"/>
    </xf>
    <xf numFmtId="3" fontId="21" fillId="0" borderId="0" xfId="52" applyNumberFormat="1" applyFont="1" applyFill="1" applyBorder="1" applyAlignment="1" applyProtection="1">
      <alignment horizontal="right"/>
    </xf>
    <xf numFmtId="3" fontId="21" fillId="0" borderId="15" xfId="52" applyNumberFormat="1" applyFont="1" applyFill="1" applyBorder="1" applyProtection="1"/>
    <xf numFmtId="176" fontId="21" fillId="0" borderId="15" xfId="52" applyNumberFormat="1" applyFont="1" applyFill="1" applyBorder="1" applyProtection="1"/>
    <xf numFmtId="3" fontId="23" fillId="0" borderId="18" xfId="54" applyNumberFormat="1" applyFont="1" applyFill="1" applyBorder="1" applyAlignment="1" applyProtection="1">
      <alignment vertical="center" shrinkToFit="1"/>
    </xf>
    <xf numFmtId="3" fontId="23" fillId="0" borderId="0" xfId="54" applyNumberFormat="1" applyFont="1" applyFill="1" applyBorder="1" applyAlignment="1" applyProtection="1">
      <alignment vertical="center" shrinkToFit="1"/>
    </xf>
    <xf numFmtId="3" fontId="23" fillId="0" borderId="0" xfId="54" applyNumberFormat="1" applyFont="1" applyFill="1" applyBorder="1" applyAlignment="1" applyProtection="1">
      <alignment horizontal="right" vertical="center" shrinkToFit="1"/>
    </xf>
    <xf numFmtId="3" fontId="23" fillId="0" borderId="14" xfId="54" applyNumberFormat="1" applyFont="1" applyFill="1" applyBorder="1" applyAlignment="1" applyProtection="1">
      <alignment vertical="center" shrinkToFit="1"/>
    </xf>
    <xf numFmtId="3" fontId="23" fillId="0" borderId="15" xfId="54" applyNumberFormat="1" applyFont="1" applyFill="1" applyBorder="1" applyAlignment="1" applyProtection="1">
      <alignment vertical="center" shrinkToFit="1"/>
    </xf>
    <xf numFmtId="3" fontId="21" fillId="0" borderId="0" xfId="52" applyNumberFormat="1" applyFont="1" applyFill="1" applyProtection="1"/>
    <xf numFmtId="38" fontId="21" fillId="0" borderId="0" xfId="33" applyFont="1" applyFill="1" applyBorder="1" applyProtection="1"/>
    <xf numFmtId="38" fontId="21" fillId="0" borderId="0" xfId="33" applyFont="1" applyFill="1" applyBorder="1" applyAlignment="1" applyProtection="1">
      <alignment horizontal="right"/>
    </xf>
    <xf numFmtId="38" fontId="21" fillId="0" borderId="15" xfId="33" applyFont="1" applyFill="1" applyBorder="1" applyProtection="1"/>
    <xf numFmtId="38" fontId="21" fillId="0" borderId="19" xfId="33" applyFont="1" applyFill="1" applyBorder="1" applyProtection="1"/>
    <xf numFmtId="38" fontId="21" fillId="0" borderId="19" xfId="33" applyFont="1" applyFill="1" applyBorder="1" applyAlignment="1" applyProtection="1">
      <alignment horizontal="right"/>
    </xf>
    <xf numFmtId="38" fontId="21" fillId="0" borderId="16" xfId="33" applyFont="1" applyFill="1" applyBorder="1" applyProtection="1"/>
    <xf numFmtId="38" fontId="24" fillId="0" borderId="17" xfId="33" applyFont="1" applyFill="1" applyBorder="1" applyAlignment="1" applyProtection="1">
      <alignment vertical="center" wrapText="1"/>
    </xf>
    <xf numFmtId="38" fontId="23" fillId="0" borderId="0" xfId="33" applyFont="1" applyFill="1" applyBorder="1" applyAlignment="1" applyProtection="1">
      <alignment vertical="center" wrapText="1"/>
    </xf>
    <xf numFmtId="3" fontId="21" fillId="0" borderId="18" xfId="33" applyNumberFormat="1" applyFont="1" applyFill="1" applyBorder="1" applyAlignment="1" applyProtection="1">
      <alignment horizontal="right"/>
    </xf>
    <xf numFmtId="3" fontId="21" fillId="0" borderId="0" xfId="33" applyNumberFormat="1" applyFont="1" applyFill="1" applyBorder="1" applyAlignment="1" applyProtection="1">
      <alignment horizontal="right"/>
    </xf>
    <xf numFmtId="3" fontId="21" fillId="0" borderId="11" xfId="33" applyNumberFormat="1" applyFont="1" applyFill="1" applyBorder="1" applyAlignment="1" applyProtection="1">
      <alignment horizontal="right"/>
    </xf>
    <xf numFmtId="3" fontId="21" fillId="0" borderId="12" xfId="33" applyNumberFormat="1" applyFont="1" applyFill="1" applyBorder="1" applyAlignment="1" applyProtection="1">
      <alignment horizontal="right"/>
    </xf>
    <xf numFmtId="0" fontId="20" fillId="0" borderId="0" xfId="53" applyFont="1" applyFill="1" applyAlignment="1" applyProtection="1">
      <alignment vertical="center"/>
    </xf>
    <xf numFmtId="0" fontId="21" fillId="0" borderId="0" xfId="53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2" fillId="0" borderId="0" xfId="53" applyFont="1" applyFill="1" applyAlignment="1" applyProtection="1">
      <alignment vertical="center"/>
    </xf>
    <xf numFmtId="0" fontId="23" fillId="0" borderId="0" xfId="53" applyFont="1" applyFill="1" applyAlignment="1" applyProtection="1">
      <alignment vertical="center"/>
    </xf>
    <xf numFmtId="3" fontId="23" fillId="0" borderId="0" xfId="53" applyNumberFormat="1" applyFont="1" applyFill="1" applyAlignment="1" applyProtection="1">
      <alignment vertical="center"/>
    </xf>
    <xf numFmtId="0" fontId="23" fillId="0" borderId="0" xfId="53" applyFont="1" applyFill="1" applyAlignment="1" applyProtection="1">
      <alignment horizontal="left" vertical="center"/>
    </xf>
    <xf numFmtId="38" fontId="23" fillId="0" borderId="0" xfId="33" applyFont="1" applyFill="1" applyAlignment="1" applyProtection="1">
      <alignment vertical="center"/>
    </xf>
    <xf numFmtId="177" fontId="23" fillId="0" borderId="0" xfId="53" applyNumberFormat="1" applyFont="1" applyFill="1" applyAlignment="1" applyProtection="1">
      <alignment horizontal="right" vertical="center"/>
    </xf>
    <xf numFmtId="0" fontId="24" fillId="0" borderId="0" xfId="53" applyFont="1" applyFill="1" applyAlignment="1" applyProtection="1">
      <alignment horizontal="left" vertical="center"/>
    </xf>
    <xf numFmtId="0" fontId="22" fillId="0" borderId="0" xfId="54" applyFont="1" applyFill="1" applyAlignment="1" applyProtection="1">
      <alignment vertical="center"/>
    </xf>
    <xf numFmtId="0" fontId="24" fillId="0" borderId="0" xfId="54" applyFont="1" applyFill="1" applyAlignment="1" applyProtection="1">
      <alignment horizontal="distributed" vertical="center"/>
    </xf>
    <xf numFmtId="0" fontId="21" fillId="0" borderId="0" xfId="54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5" fillId="0" borderId="0" xfId="54" applyFont="1" applyFill="1" applyBorder="1" applyAlignment="1" applyProtection="1">
      <alignment vertical="center"/>
    </xf>
    <xf numFmtId="0" fontId="24" fillId="0" borderId="0" xfId="54" applyFont="1" applyFill="1" applyBorder="1" applyAlignment="1" applyProtection="1">
      <alignment horizontal="distributed" vertical="center"/>
    </xf>
    <xf numFmtId="0" fontId="21" fillId="0" borderId="0" xfId="54" applyFont="1" applyFill="1" applyBorder="1" applyAlignment="1" applyProtection="1">
      <alignment vertical="center"/>
    </xf>
    <xf numFmtId="0" fontId="21" fillId="0" borderId="15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23" fillId="0" borderId="10" xfId="54" applyFont="1" applyFill="1" applyBorder="1" applyAlignment="1" applyProtection="1">
      <alignment vertical="center"/>
    </xf>
    <xf numFmtId="0" fontId="21" fillId="0" borderId="11" xfId="54" applyFont="1" applyFill="1" applyBorder="1" applyAlignment="1" applyProtection="1">
      <alignment horizontal="distributed" vertical="center"/>
    </xf>
    <xf numFmtId="0" fontId="23" fillId="0" borderId="12" xfId="54" applyFont="1" applyFill="1" applyBorder="1" applyAlignment="1" applyProtection="1">
      <alignment vertical="center"/>
    </xf>
    <xf numFmtId="0" fontId="23" fillId="0" borderId="14" xfId="54" applyFont="1" applyFill="1" applyBorder="1" applyAlignment="1" applyProtection="1">
      <alignment vertical="center"/>
    </xf>
    <xf numFmtId="0" fontId="21" fillId="0" borderId="15" xfId="54" applyFont="1" applyFill="1" applyBorder="1" applyAlignment="1" applyProtection="1">
      <alignment horizontal="distributed" vertical="center" justifyLastLine="1"/>
    </xf>
    <xf numFmtId="0" fontId="23" fillId="0" borderId="16" xfId="54" applyFont="1" applyFill="1" applyBorder="1" applyAlignment="1" applyProtection="1">
      <alignment vertical="center"/>
    </xf>
    <xf numFmtId="0" fontId="21" fillId="0" borderId="12" xfId="54" applyFont="1" applyFill="1" applyBorder="1" applyAlignment="1" applyProtection="1">
      <alignment horizontal="distributed" vertical="center" justifyLastLine="1"/>
    </xf>
    <xf numFmtId="0" fontId="21" fillId="0" borderId="21" xfId="54" applyFont="1" applyFill="1" applyBorder="1" applyAlignment="1" applyProtection="1">
      <alignment horizontal="distributed" vertical="center" justifyLastLine="1"/>
    </xf>
    <xf numFmtId="0" fontId="21" fillId="0" borderId="17" xfId="54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distributed" vertical="center" justifyLastLine="1"/>
    </xf>
    <xf numFmtId="0" fontId="21" fillId="0" borderId="10" xfId="54" applyFont="1" applyFill="1" applyBorder="1" applyAlignment="1" applyProtection="1">
      <alignment vertical="center"/>
    </xf>
    <xf numFmtId="0" fontId="23" fillId="0" borderId="11" xfId="54" applyFont="1" applyFill="1" applyBorder="1" applyAlignment="1" applyProtection="1">
      <alignment horizontal="distributed" vertical="center"/>
    </xf>
    <xf numFmtId="0" fontId="24" fillId="0" borderId="11" xfId="54" applyFont="1" applyFill="1" applyBorder="1" applyAlignment="1" applyProtection="1">
      <alignment horizontal="right" vertical="center"/>
    </xf>
    <xf numFmtId="0" fontId="24" fillId="0" borderId="11" xfId="54" applyFont="1" applyFill="1" applyBorder="1" applyAlignment="1" applyProtection="1">
      <alignment vertical="center"/>
    </xf>
    <xf numFmtId="0" fontId="24" fillId="0" borderId="0" xfId="54" applyFont="1" applyFill="1" applyBorder="1" applyAlignment="1" applyProtection="1">
      <alignment vertical="center"/>
    </xf>
    <xf numFmtId="0" fontId="24" fillId="0" borderId="0" xfId="54" applyFont="1" applyFill="1" applyBorder="1" applyAlignment="1" applyProtection="1">
      <alignment horizontal="right" vertical="center"/>
    </xf>
    <xf numFmtId="0" fontId="24" fillId="0" borderId="12" xfId="54" applyFont="1" applyFill="1" applyBorder="1" applyAlignment="1" applyProtection="1">
      <alignment vertical="center"/>
    </xf>
    <xf numFmtId="178" fontId="21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21" fillId="0" borderId="18" xfId="54" applyFont="1" applyFill="1" applyBorder="1" applyAlignment="1" applyProtection="1">
      <alignment vertical="center"/>
    </xf>
    <xf numFmtId="0" fontId="21" fillId="0" borderId="0" xfId="54" applyFont="1" applyFill="1" applyBorder="1" applyAlignment="1" applyProtection="1">
      <alignment horizontal="distributed" vertical="center"/>
    </xf>
    <xf numFmtId="0" fontId="23" fillId="0" borderId="19" xfId="54" applyFont="1" applyFill="1" applyBorder="1" applyAlignment="1" applyProtection="1">
      <alignment vertical="center"/>
    </xf>
    <xf numFmtId="3" fontId="23" fillId="0" borderId="19" xfId="54" applyNumberFormat="1" applyFont="1" applyFill="1" applyBorder="1" applyAlignment="1" applyProtection="1">
      <alignment vertical="center" shrinkToFit="1"/>
    </xf>
    <xf numFmtId="38" fontId="21" fillId="0" borderId="0" xfId="33" applyFont="1" applyFill="1" applyBorder="1" applyAlignment="1" applyProtection="1">
      <alignment vertical="center"/>
    </xf>
    <xf numFmtId="0" fontId="26" fillId="0" borderId="0" xfId="54" applyFont="1" applyFill="1" applyBorder="1" applyAlignment="1" applyProtection="1">
      <alignment horizontal="distributed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38" fontId="21" fillId="0" borderId="0" xfId="33" applyFont="1" applyFill="1" applyBorder="1" applyAlignment="1" applyProtection="1">
      <alignment horizontal="right" vertical="center"/>
    </xf>
    <xf numFmtId="181" fontId="21" fillId="0" borderId="0" xfId="0" applyNumberFormat="1" applyFont="1" applyFill="1" applyBorder="1" applyAlignment="1" applyProtection="1">
      <alignment horizontal="right" vertical="center"/>
    </xf>
    <xf numFmtId="0" fontId="23" fillId="0" borderId="0" xfId="54" applyFont="1" applyFill="1" applyBorder="1" applyAlignment="1" applyProtection="1">
      <alignment horizontal="distributed" vertical="center"/>
    </xf>
    <xf numFmtId="3" fontId="23" fillId="0" borderId="19" xfId="54" applyNumberFormat="1" applyFont="1" applyFill="1" applyBorder="1" applyAlignment="1" applyProtection="1">
      <alignment horizontal="right" vertical="center" shrinkToFit="1"/>
    </xf>
    <xf numFmtId="0" fontId="24" fillId="0" borderId="18" xfId="54" applyFont="1" applyFill="1" applyBorder="1" applyAlignment="1" applyProtection="1">
      <alignment horizontal="right" vertical="center"/>
    </xf>
    <xf numFmtId="178" fontId="24" fillId="0" borderId="0" xfId="0" applyNumberFormat="1" applyFont="1" applyFill="1" applyBorder="1" applyAlignment="1" applyProtection="1">
      <alignment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38" fontId="24" fillId="0" borderId="0" xfId="33" applyFont="1" applyFill="1" applyAlignment="1" applyProtection="1">
      <alignment vertical="center"/>
    </xf>
    <xf numFmtId="179" fontId="21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Alignment="1" applyProtection="1">
      <alignment vertical="center"/>
    </xf>
    <xf numFmtId="0" fontId="21" fillId="0" borderId="14" xfId="54" applyFont="1" applyFill="1" applyBorder="1" applyAlignment="1" applyProtection="1">
      <alignment vertical="center"/>
    </xf>
    <xf numFmtId="0" fontId="21" fillId="0" borderId="15" xfId="54" applyFont="1" applyFill="1" applyBorder="1" applyAlignment="1" applyProtection="1">
      <alignment horizontal="distributed" vertical="center"/>
    </xf>
    <xf numFmtId="3" fontId="23" fillId="0" borderId="16" xfId="54" applyNumberFormat="1" applyFont="1" applyFill="1" applyBorder="1" applyAlignment="1" applyProtection="1">
      <alignment vertical="center" shrinkToFit="1"/>
    </xf>
    <xf numFmtId="0" fontId="24" fillId="0" borderId="0" xfId="0" applyFont="1" applyFill="1" applyAlignment="1" applyProtection="1">
      <alignment horizontal="distributed" vertical="center"/>
    </xf>
    <xf numFmtId="0" fontId="21" fillId="0" borderId="0" xfId="54" applyFont="1" applyFill="1" applyBorder="1" applyAlignment="1" applyProtection="1">
      <alignment horizontal="left" vertical="center"/>
    </xf>
    <xf numFmtId="0" fontId="24" fillId="0" borderId="0" xfId="54" applyFont="1" applyFill="1" applyAlignment="1" applyProtection="1">
      <alignment vertical="center"/>
    </xf>
    <xf numFmtId="179" fontId="24" fillId="0" borderId="0" xfId="0" applyNumberFormat="1" applyFont="1" applyFill="1" applyBorder="1" applyAlignment="1" applyProtection="1">
      <alignment vertical="center"/>
    </xf>
    <xf numFmtId="0" fontId="24" fillId="0" borderId="0" xfId="54" applyFont="1" applyFill="1" applyAlignment="1" applyProtection="1">
      <alignment horizontal="left" vertical="center"/>
    </xf>
    <xf numFmtId="0" fontId="27" fillId="0" borderId="0" xfId="54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1" fillId="0" borderId="12" xfId="54" applyFont="1" applyFill="1" applyBorder="1" applyAlignment="1" applyProtection="1">
      <alignment vertical="center"/>
    </xf>
    <xf numFmtId="0" fontId="21" fillId="0" borderId="16" xfId="54" applyFont="1" applyFill="1" applyBorder="1" applyAlignment="1" applyProtection="1">
      <alignment vertical="center"/>
    </xf>
    <xf numFmtId="0" fontId="21" fillId="0" borderId="19" xfId="54" applyFont="1" applyFill="1" applyBorder="1" applyAlignment="1" applyProtection="1">
      <alignment vertical="center"/>
    </xf>
    <xf numFmtId="0" fontId="21" fillId="0" borderId="11" xfId="54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1" fillId="0" borderId="20" xfId="54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distributed" vertical="center"/>
    </xf>
    <xf numFmtId="0" fontId="25" fillId="0" borderId="0" xfId="52" applyFont="1" applyFill="1" applyProtection="1"/>
    <xf numFmtId="0" fontId="21" fillId="0" borderId="0" xfId="52" applyFont="1" applyFill="1" applyProtection="1"/>
    <xf numFmtId="0" fontId="21" fillId="0" borderId="0" xfId="52" applyFont="1" applyFill="1" applyBorder="1" applyProtection="1"/>
    <xf numFmtId="0" fontId="23" fillId="0" borderId="0" xfId="52" applyFont="1" applyFill="1" applyBorder="1" applyProtection="1"/>
    <xf numFmtId="38" fontId="23" fillId="0" borderId="0" xfId="33" applyFont="1" applyFill="1" applyBorder="1" applyAlignment="1" applyProtection="1">
      <alignment horizontal="distributed" vertical="center" wrapText="1"/>
    </xf>
    <xf numFmtId="0" fontId="21" fillId="0" borderId="18" xfId="52" applyFont="1" applyFill="1" applyBorder="1" applyProtection="1"/>
    <xf numFmtId="0" fontId="21" fillId="0" borderId="19" xfId="52" applyFont="1" applyFill="1" applyBorder="1" applyProtection="1"/>
    <xf numFmtId="179" fontId="24" fillId="0" borderId="0" xfId="52" applyNumberFormat="1" applyFont="1" applyFill="1" applyProtection="1"/>
    <xf numFmtId="176" fontId="21" fillId="0" borderId="0" xfId="52" applyNumberFormat="1" applyFont="1" applyFill="1" applyProtection="1"/>
    <xf numFmtId="4" fontId="21" fillId="0" borderId="0" xfId="52" applyNumberFormat="1" applyFont="1" applyFill="1" applyBorder="1" applyProtection="1"/>
    <xf numFmtId="0" fontId="21" fillId="0" borderId="14" xfId="52" applyFont="1" applyFill="1" applyBorder="1" applyProtection="1"/>
    <xf numFmtId="0" fontId="21" fillId="0" borderId="16" xfId="52" applyFont="1" applyFill="1" applyBorder="1" applyProtection="1"/>
    <xf numFmtId="0" fontId="21" fillId="0" borderId="0" xfId="52" applyFont="1" applyFill="1" applyAlignment="1" applyProtection="1">
      <alignment horizontal="right"/>
    </xf>
    <xf numFmtId="38" fontId="21" fillId="0" borderId="0" xfId="33" applyFont="1" applyFill="1" applyProtection="1"/>
    <xf numFmtId="38" fontId="21" fillId="0" borderId="18" xfId="33" applyFont="1" applyFill="1" applyBorder="1" applyProtection="1">
      <protection locked="0"/>
    </xf>
    <xf numFmtId="38" fontId="21" fillId="0" borderId="18" xfId="33" applyFont="1" applyFill="1" applyBorder="1" applyAlignment="1" applyProtection="1">
      <alignment horizontal="right"/>
      <protection locked="0"/>
    </xf>
    <xf numFmtId="38" fontId="21" fillId="0" borderId="14" xfId="33" applyFont="1" applyFill="1" applyBorder="1" applyProtection="1">
      <protection locked="0"/>
    </xf>
    <xf numFmtId="38" fontId="21" fillId="0" borderId="0" xfId="33" applyFont="1" applyFill="1" applyProtection="1">
      <protection locked="0"/>
    </xf>
    <xf numFmtId="0" fontId="30" fillId="0" borderId="0" xfId="53" applyFont="1" applyFill="1" applyAlignment="1" applyProtection="1">
      <alignment vertical="center"/>
    </xf>
    <xf numFmtId="38" fontId="23" fillId="0" borderId="0" xfId="33" applyFont="1" applyFill="1" applyBorder="1" applyAlignment="1" applyProtection="1">
      <alignment vertical="center" shrinkToFit="1"/>
      <protection locked="0"/>
    </xf>
    <xf numFmtId="38" fontId="23" fillId="0" borderId="0" xfId="33" applyFont="1" applyFill="1" applyBorder="1" applyAlignment="1" applyProtection="1">
      <alignment horizontal="right" vertical="center" shrinkToFit="1"/>
      <protection locked="0"/>
    </xf>
    <xf numFmtId="38" fontId="23" fillId="0" borderId="15" xfId="33" applyFont="1" applyFill="1" applyBorder="1" applyAlignment="1" applyProtection="1">
      <alignment vertical="center" shrinkToFit="1"/>
      <protection locked="0"/>
    </xf>
    <xf numFmtId="0" fontId="1" fillId="0" borderId="15" xfId="0" applyFont="1" applyFill="1" applyBorder="1" applyAlignment="1" applyProtection="1"/>
    <xf numFmtId="0" fontId="28" fillId="0" borderId="0" xfId="0" applyFont="1" applyFill="1" applyBorder="1" applyAlignment="1" applyProtection="1">
      <alignment horizontal="right" vertical="center"/>
    </xf>
    <xf numFmtId="0" fontId="27" fillId="0" borderId="0" xfId="0" applyFont="1" applyFill="1" applyAlignment="1" applyProtection="1">
      <alignment horizontal="right" vertical="center"/>
    </xf>
    <xf numFmtId="0" fontId="23" fillId="0" borderId="15" xfId="52" applyFont="1" applyFill="1" applyBorder="1" applyAlignment="1" applyProtection="1">
      <alignment horizontal="distributed" vertical="center" justifyLastLine="1"/>
    </xf>
    <xf numFmtId="38" fontId="21" fillId="0" borderId="0" xfId="33" applyFont="1" applyFill="1" applyBorder="1" applyAlignment="1" applyProtection="1">
      <alignment vertical="distributed" wrapText="1"/>
    </xf>
    <xf numFmtId="0" fontId="21" fillId="0" borderId="0" xfId="52" applyFont="1" applyFill="1" applyBorder="1" applyAlignment="1" applyProtection="1">
      <alignment horizontal="distributed" vertical="center"/>
    </xf>
    <xf numFmtId="0" fontId="28" fillId="0" borderId="18" xfId="52" applyFont="1" applyFill="1" applyBorder="1" applyAlignment="1" applyProtection="1">
      <alignment horizontal="distributed" vertical="center" justifyLastLine="1"/>
    </xf>
    <xf numFmtId="0" fontId="28" fillId="0" borderId="0" xfId="52" applyFont="1" applyFill="1" applyBorder="1" applyAlignment="1" applyProtection="1">
      <alignment horizontal="distributed" vertical="center" justifyLastLine="1"/>
    </xf>
    <xf numFmtId="0" fontId="21" fillId="0" borderId="19" xfId="52" applyFont="1" applyFill="1" applyBorder="1" applyAlignment="1" applyProtection="1">
      <alignment horizontal="distributed" vertical="center"/>
    </xf>
    <xf numFmtId="0" fontId="23" fillId="0" borderId="0" xfId="52" applyFont="1" applyFill="1" applyBorder="1" applyAlignment="1" applyProtection="1">
      <alignment horizontal="distributed" vertical="center" justifyLastLine="1"/>
    </xf>
    <xf numFmtId="38" fontId="21" fillId="0" borderId="17" xfId="33" applyFont="1" applyFill="1" applyBorder="1" applyAlignment="1" applyProtection="1">
      <alignment horizontal="center" vertical="center" wrapText="1"/>
    </xf>
    <xf numFmtId="0" fontId="26" fillId="0" borderId="0" xfId="52" applyFont="1" applyFill="1" applyBorder="1" applyAlignment="1" applyProtection="1">
      <alignment horizontal="distributed" vertical="center"/>
    </xf>
    <xf numFmtId="38" fontId="21" fillId="0" borderId="0" xfId="33" applyFont="1" applyFill="1" applyBorder="1" applyAlignment="1" applyProtection="1">
      <alignment horizontal="center" vertical="center" wrapText="1"/>
    </xf>
    <xf numFmtId="0" fontId="28" fillId="0" borderId="10" xfId="52" applyFont="1" applyFill="1" applyBorder="1" applyAlignment="1" applyProtection="1">
      <alignment horizontal="distributed" vertical="center" justifyLastLine="1"/>
    </xf>
    <xf numFmtId="0" fontId="28" fillId="0" borderId="11" xfId="52" applyFont="1" applyFill="1" applyBorder="1" applyAlignment="1" applyProtection="1">
      <alignment horizontal="distributed" vertical="center" justifyLastLine="1"/>
    </xf>
    <xf numFmtId="0" fontId="28" fillId="0" borderId="12" xfId="52" applyFont="1" applyFill="1" applyBorder="1" applyAlignment="1" applyProtection="1">
      <alignment horizontal="distributed" vertical="center" justifyLastLine="1"/>
    </xf>
    <xf numFmtId="0" fontId="23" fillId="0" borderId="21" xfId="52" applyFont="1" applyFill="1" applyBorder="1" applyAlignment="1" applyProtection="1">
      <alignment horizontal="distributed" vertical="center" justifyLastLine="1"/>
    </xf>
    <xf numFmtId="0" fontId="23" fillId="0" borderId="22" xfId="52" applyFont="1" applyFill="1" applyBorder="1" applyAlignment="1" applyProtection="1">
      <alignment horizontal="distributed" vertical="center" justifyLastLine="1"/>
    </xf>
    <xf numFmtId="0" fontId="23" fillId="0" borderId="23" xfId="52" applyFont="1" applyFill="1" applyBorder="1" applyAlignment="1" applyProtection="1">
      <alignment horizontal="distributed" vertical="center" justifyLastLine="1"/>
    </xf>
    <xf numFmtId="38" fontId="23" fillId="0" borderId="17" xfId="33" applyFont="1" applyFill="1" applyBorder="1" applyAlignment="1" applyProtection="1">
      <alignment horizontal="center" vertical="center" wrapText="1"/>
    </xf>
    <xf numFmtId="38" fontId="21" fillId="0" borderId="21" xfId="33" applyFont="1" applyFill="1" applyBorder="1" applyAlignment="1" applyProtection="1">
      <alignment horizontal="center" vertical="center" wrapText="1"/>
    </xf>
    <xf numFmtId="177" fontId="21" fillId="0" borderId="0" xfId="53" applyNumberFormat="1" applyFont="1" applyFill="1" applyAlignment="1" applyProtection="1">
      <alignment horizontal="right" vertical="center"/>
    </xf>
    <xf numFmtId="38" fontId="23" fillId="0" borderId="0" xfId="33" applyFont="1" applyFill="1" applyAlignment="1" applyProtection="1">
      <alignment horizontal="right" vertical="center"/>
      <protection locked="0"/>
    </xf>
    <xf numFmtId="38" fontId="21" fillId="0" borderId="0" xfId="33" applyFont="1" applyFill="1" applyAlignment="1" applyProtection="1">
      <alignment horizontal="right" vertical="center"/>
      <protection locked="0"/>
    </xf>
    <xf numFmtId="0" fontId="21" fillId="0" borderId="20" xfId="54" applyFont="1" applyFill="1" applyBorder="1" applyAlignment="1" applyProtection="1">
      <alignment horizontal="distributed" vertical="center" justifyLastLine="1"/>
    </xf>
    <xf numFmtId="0" fontId="21" fillId="0" borderId="13" xfId="54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distributed" vertical="center"/>
    </xf>
    <xf numFmtId="0" fontId="1" fillId="0" borderId="13" xfId="0" applyFont="1" applyFill="1" applyBorder="1" applyAlignment="1" applyProtection="1">
      <alignment horizontal="distributed" vertical="center" justifyLastLine="1"/>
    </xf>
    <xf numFmtId="0" fontId="1" fillId="0" borderId="24" xfId="0" applyFont="1" applyFill="1" applyBorder="1" applyAlignment="1" applyProtection="1">
      <alignment horizontal="distributed" vertical="center" justifyLastLine="1"/>
    </xf>
    <xf numFmtId="0" fontId="21" fillId="0" borderId="20" xfId="54" applyFont="1" applyFill="1" applyBorder="1" applyAlignment="1" applyProtection="1">
      <alignment horizontal="distributed" vertical="center" wrapText="1" justifyLastLine="1"/>
    </xf>
    <xf numFmtId="0" fontId="21" fillId="0" borderId="13" xfId="54" applyFont="1" applyFill="1" applyBorder="1" applyAlignment="1" applyProtection="1">
      <alignment horizontal="distributed" vertical="center" wrapText="1" justifyLastLine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0118-0119予算（一般会計）" xfId="52"/>
    <cellStyle name="標準_0120予算（その他）" xfId="53"/>
    <cellStyle name="標準_0121-0123決算" xfId="54"/>
    <cellStyle name="良い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43134</xdr:colOff>
      <xdr:row>0</xdr:row>
      <xdr:rowOff>11206</xdr:rowOff>
    </xdr:from>
    <xdr:to>
      <xdr:col>2</xdr:col>
      <xdr:colOff>85622</xdr:colOff>
      <xdr:row>1</xdr:row>
      <xdr:rowOff>69477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609" y="11206"/>
          <a:ext cx="685800" cy="3048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BreakPreview" zoomScaleNormal="100" zoomScaleSheetLayoutView="100" workbookViewId="0"/>
  </sheetViews>
  <sheetFormatPr defaultRowHeight="15.75" x14ac:dyDescent="0.25"/>
  <cols>
    <col min="1" max="1" width="2.625" style="100" customWidth="1"/>
    <col min="2" max="2" width="5.625" style="100" customWidth="1"/>
    <col min="3" max="3" width="2.625" style="100" customWidth="1"/>
    <col min="4" max="4" width="11.25" style="100" customWidth="1"/>
    <col min="5" max="5" width="2.625" style="100" customWidth="1"/>
    <col min="6" max="6" width="14.125" style="100" customWidth="1"/>
    <col min="7" max="7" width="8.75" style="100" customWidth="1"/>
    <col min="8" max="9" width="11.625" style="100" customWidth="1"/>
    <col min="10" max="10" width="14.125" style="100" customWidth="1"/>
    <col min="11" max="11" width="8.75" style="100" customWidth="1"/>
    <col min="12" max="12" width="11.625" style="100" customWidth="1"/>
    <col min="13" max="13" width="11.875" style="100" customWidth="1"/>
    <col min="14" max="14" width="14.125" style="100" customWidth="1"/>
    <col min="15" max="15" width="8.75" style="100" customWidth="1"/>
    <col min="16" max="17" width="11.625" style="100" customWidth="1"/>
    <col min="18" max="18" width="14.125" style="100" customWidth="1"/>
    <col min="19" max="19" width="8.75" style="100" customWidth="1"/>
    <col min="20" max="21" width="11.625" style="100" customWidth="1"/>
    <col min="22" max="22" width="14.125" style="12" customWidth="1"/>
    <col min="23" max="23" width="9" style="101"/>
    <col min="24" max="16384" width="9" style="100"/>
  </cols>
  <sheetData>
    <row r="1" spans="1:28" ht="19.5" x14ac:dyDescent="0.3">
      <c r="A1" s="99"/>
    </row>
    <row r="2" spans="1:28" ht="7.5" customHeight="1" x14ac:dyDescent="0.25"/>
    <row r="3" spans="1:28" ht="16.5" x14ac:dyDescent="0.25">
      <c r="A3" s="102" t="s">
        <v>49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"/>
    </row>
    <row r="4" spans="1:28" ht="18.75" customHeight="1" x14ac:dyDescent="0.25">
      <c r="A4" s="137" t="s">
        <v>1</v>
      </c>
      <c r="B4" s="137"/>
      <c r="C4" s="137"/>
      <c r="D4" s="137"/>
      <c r="E4" s="137"/>
      <c r="F4" s="140" t="s">
        <v>99</v>
      </c>
      <c r="G4" s="140"/>
      <c r="H4" s="140"/>
      <c r="I4" s="140"/>
      <c r="J4" s="140" t="s">
        <v>93</v>
      </c>
      <c r="K4" s="140"/>
      <c r="L4" s="140"/>
      <c r="M4" s="140"/>
      <c r="N4" s="140" t="s">
        <v>90</v>
      </c>
      <c r="O4" s="140"/>
      <c r="P4" s="140"/>
      <c r="Q4" s="140"/>
      <c r="R4" s="140" t="s">
        <v>83</v>
      </c>
      <c r="S4" s="140"/>
      <c r="T4" s="140"/>
      <c r="U4" s="140"/>
      <c r="V4" s="19" t="s">
        <v>104</v>
      </c>
      <c r="W4" s="20"/>
      <c r="X4" s="20"/>
      <c r="Y4" s="20"/>
      <c r="Z4" s="103"/>
      <c r="AA4" s="101"/>
    </row>
    <row r="5" spans="1:28" ht="13.5" customHeight="1" x14ac:dyDescent="0.25">
      <c r="A5" s="138"/>
      <c r="B5" s="138"/>
      <c r="C5" s="138"/>
      <c r="D5" s="138"/>
      <c r="E5" s="138"/>
      <c r="F5" s="131" t="s">
        <v>50</v>
      </c>
      <c r="G5" s="131" t="s">
        <v>51</v>
      </c>
      <c r="H5" s="131" t="s">
        <v>52</v>
      </c>
      <c r="I5" s="131" t="s">
        <v>53</v>
      </c>
      <c r="J5" s="131" t="s">
        <v>50</v>
      </c>
      <c r="K5" s="131" t="s">
        <v>51</v>
      </c>
      <c r="L5" s="131" t="s">
        <v>52</v>
      </c>
      <c r="M5" s="131" t="s">
        <v>53</v>
      </c>
      <c r="N5" s="131" t="s">
        <v>50</v>
      </c>
      <c r="O5" s="131" t="s">
        <v>51</v>
      </c>
      <c r="P5" s="131" t="s">
        <v>52</v>
      </c>
      <c r="Q5" s="131" t="s">
        <v>53</v>
      </c>
      <c r="R5" s="131" t="s">
        <v>50</v>
      </c>
      <c r="S5" s="131" t="s">
        <v>51</v>
      </c>
      <c r="T5" s="131" t="s">
        <v>52</v>
      </c>
      <c r="U5" s="131" t="s">
        <v>53</v>
      </c>
      <c r="V5" s="131" t="s">
        <v>50</v>
      </c>
      <c r="W5" s="133"/>
      <c r="X5" s="133"/>
      <c r="Y5" s="133"/>
      <c r="Z5" s="133"/>
      <c r="AA5" s="101"/>
    </row>
    <row r="6" spans="1:28" ht="18.75" customHeight="1" x14ac:dyDescent="0.25">
      <c r="A6" s="139"/>
      <c r="B6" s="139"/>
      <c r="C6" s="139"/>
      <c r="D6" s="139"/>
      <c r="E6" s="139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41"/>
      <c r="S6" s="131"/>
      <c r="T6" s="131"/>
      <c r="U6" s="131"/>
      <c r="V6" s="141"/>
      <c r="W6" s="133"/>
      <c r="X6" s="133"/>
      <c r="Y6" s="133"/>
      <c r="Z6" s="133"/>
      <c r="AA6" s="101"/>
    </row>
    <row r="7" spans="1:28" ht="19.5" customHeight="1" x14ac:dyDescent="0.25">
      <c r="A7" s="134" t="s">
        <v>5</v>
      </c>
      <c r="B7" s="135"/>
      <c r="C7" s="135"/>
      <c r="D7" s="135"/>
      <c r="E7" s="136"/>
      <c r="F7" s="21" t="s">
        <v>4</v>
      </c>
      <c r="G7" s="22" t="s">
        <v>54</v>
      </c>
      <c r="H7" s="22" t="s">
        <v>54</v>
      </c>
      <c r="I7" s="23" t="s">
        <v>4</v>
      </c>
      <c r="J7" s="22" t="s">
        <v>4</v>
      </c>
      <c r="K7" s="22" t="s">
        <v>54</v>
      </c>
      <c r="L7" s="22" t="s">
        <v>54</v>
      </c>
      <c r="M7" s="23" t="s">
        <v>4</v>
      </c>
      <c r="N7" s="22" t="s">
        <v>4</v>
      </c>
      <c r="O7" s="22" t="s">
        <v>54</v>
      </c>
      <c r="P7" s="22" t="s">
        <v>54</v>
      </c>
      <c r="Q7" s="22" t="s">
        <v>4</v>
      </c>
      <c r="R7" s="23" t="s">
        <v>4</v>
      </c>
      <c r="S7" s="22" t="s">
        <v>54</v>
      </c>
      <c r="T7" s="22" t="s">
        <v>54</v>
      </c>
      <c r="U7" s="22" t="s">
        <v>4</v>
      </c>
      <c r="V7" s="24" t="s">
        <v>4</v>
      </c>
      <c r="W7" s="22"/>
      <c r="X7" s="22"/>
      <c r="Y7" s="22"/>
      <c r="Z7" s="22"/>
      <c r="AA7" s="101"/>
    </row>
    <row r="8" spans="1:28" ht="17.25" customHeight="1" x14ac:dyDescent="0.25">
      <c r="A8" s="104"/>
      <c r="B8" s="126" t="s">
        <v>6</v>
      </c>
      <c r="C8" s="126"/>
      <c r="D8" s="126"/>
      <c r="E8" s="105"/>
      <c r="F8" s="113">
        <v>23992307</v>
      </c>
      <c r="G8" s="2">
        <f>F8/J8*100</f>
        <v>99.044152766798007</v>
      </c>
      <c r="H8" s="2">
        <f>IF(ISERROR(F8/$N$31*100),"",(F8/$N$31*100))</f>
        <v>33.230342105263155</v>
      </c>
      <c r="I8" s="1">
        <f t="shared" ref="I8:I15" si="0">F8/$P$49</f>
        <v>130.95236717718078</v>
      </c>
      <c r="J8" s="13">
        <v>24223850</v>
      </c>
      <c r="K8" s="2">
        <f>J8/N8*100</f>
        <v>102.25366376757611</v>
      </c>
      <c r="L8" s="2">
        <f>IF(ISERROR(J8/$N$31*100),"",(J8/$N$31*100))</f>
        <v>33.551038781163435</v>
      </c>
      <c r="M8" s="1">
        <f t="shared" ref="M8:M15" si="1">J8/$P$49</f>
        <v>132.21615160413506</v>
      </c>
      <c r="N8" s="13">
        <v>23689958</v>
      </c>
      <c r="O8" s="2">
        <f>N8/R8*100</f>
        <v>107.84392748159036</v>
      </c>
      <c r="P8" s="2">
        <f t="shared" ref="P8:P15" si="2">IF(ISERROR(N8/$N$31*100),"",(N8/$N$31*100))</f>
        <v>32.811576177285318</v>
      </c>
      <c r="Q8" s="1">
        <f t="shared" ref="Q8:Q15" si="3">N8/$R$49</f>
        <v>128.62045226267068</v>
      </c>
      <c r="R8" s="13">
        <v>21966891</v>
      </c>
      <c r="S8" s="2">
        <f t="shared" ref="S8:S15" si="4">R8/V8*100</f>
        <v>92.010174908997769</v>
      </c>
      <c r="T8" s="2">
        <f t="shared" ref="T8:T15" si="5">IF(ISERROR(R8/$R$31*100),"",(R8/$R$31*100))</f>
        <v>30.132909465020575</v>
      </c>
      <c r="U8" s="1">
        <f t="shared" ref="U8:U15" si="6">R8/$T$49</f>
        <v>118.86009642178851</v>
      </c>
      <c r="V8" s="16">
        <v>23874415</v>
      </c>
      <c r="W8" s="2"/>
      <c r="X8" s="2"/>
      <c r="Y8" s="1"/>
      <c r="Z8" s="1"/>
      <c r="AA8" s="101"/>
      <c r="AB8" s="106"/>
    </row>
    <row r="9" spans="1:28" ht="17.25" customHeight="1" x14ac:dyDescent="0.25">
      <c r="A9" s="104"/>
      <c r="B9" s="126" t="s">
        <v>7</v>
      </c>
      <c r="C9" s="126"/>
      <c r="D9" s="126"/>
      <c r="E9" s="105"/>
      <c r="F9" s="113">
        <v>362381</v>
      </c>
      <c r="G9" s="2">
        <f t="shared" ref="G9:G15" si="7">F9/J9*100</f>
        <v>107.47723700210577</v>
      </c>
      <c r="H9" s="2">
        <f t="shared" ref="H9:H15" si="8">IF(ISERROR(F9/$N$31*100),"",(F9/$N$31*100))</f>
        <v>0.50191274238227146</v>
      </c>
      <c r="I9" s="1">
        <f t="shared" si="0"/>
        <v>1.977911076664447</v>
      </c>
      <c r="J9" s="13">
        <v>337170</v>
      </c>
      <c r="K9" s="2">
        <f t="shared" ref="K9:K15" si="9">J9/N9*100</f>
        <v>99.937163215583524</v>
      </c>
      <c r="L9" s="2">
        <f t="shared" ref="L9:L15" si="10">IF(ISERROR(J9/$N$31*100),"",(J9/$N$31*100))</f>
        <v>0.46699445983379501</v>
      </c>
      <c r="M9" s="1">
        <f t="shared" si="1"/>
        <v>1.8403069634416584</v>
      </c>
      <c r="N9" s="13">
        <v>337382</v>
      </c>
      <c r="O9" s="2">
        <f t="shared" ref="O9:O15" si="11">N9/R9*100</f>
        <v>105.05466310030546</v>
      </c>
      <c r="P9" s="2">
        <f t="shared" si="2"/>
        <v>0.46728808864265925</v>
      </c>
      <c r="Q9" s="1">
        <f t="shared" si="3"/>
        <v>1.8317561147759047</v>
      </c>
      <c r="R9" s="13">
        <v>321149</v>
      </c>
      <c r="S9" s="2">
        <f t="shared" si="4"/>
        <v>96.980211324811492</v>
      </c>
      <c r="T9" s="2">
        <f t="shared" si="5"/>
        <v>0.44053360768175587</v>
      </c>
      <c r="U9" s="1">
        <f t="shared" si="6"/>
        <v>1.7376970234777858</v>
      </c>
      <c r="V9" s="16">
        <v>331149</v>
      </c>
      <c r="W9" s="2"/>
      <c r="X9" s="2"/>
      <c r="Y9" s="1"/>
      <c r="Z9" s="1"/>
      <c r="AA9" s="101"/>
      <c r="AB9" s="106"/>
    </row>
    <row r="10" spans="1:28" ht="17.25" customHeight="1" x14ac:dyDescent="0.25">
      <c r="A10" s="104"/>
      <c r="B10" s="126" t="s">
        <v>8</v>
      </c>
      <c r="C10" s="126"/>
      <c r="D10" s="126"/>
      <c r="E10" s="105"/>
      <c r="F10" s="113">
        <v>20000</v>
      </c>
      <c r="G10" s="2">
        <f t="shared" si="7"/>
        <v>100</v>
      </c>
      <c r="H10" s="2">
        <f t="shared" si="8"/>
        <v>2.7700831024930751E-2</v>
      </c>
      <c r="I10" s="1">
        <f t="shared" si="0"/>
        <v>0.10916196360540133</v>
      </c>
      <c r="J10" s="13">
        <v>20000</v>
      </c>
      <c r="K10" s="2">
        <f t="shared" si="9"/>
        <v>80</v>
      </c>
      <c r="L10" s="2">
        <f t="shared" si="10"/>
        <v>2.7700831024930751E-2</v>
      </c>
      <c r="M10" s="1">
        <f t="shared" si="1"/>
        <v>0.10916196360540133</v>
      </c>
      <c r="N10" s="13">
        <v>25000</v>
      </c>
      <c r="O10" s="2">
        <f t="shared" si="11"/>
        <v>83.333333333333343</v>
      </c>
      <c r="P10" s="2">
        <f t="shared" si="2"/>
        <v>3.4626038781163437E-2</v>
      </c>
      <c r="Q10" s="1">
        <f t="shared" si="3"/>
        <v>0.13573309444308712</v>
      </c>
      <c r="R10" s="13">
        <v>30000</v>
      </c>
      <c r="S10" s="2">
        <f t="shared" si="4"/>
        <v>60</v>
      </c>
      <c r="T10" s="2">
        <f t="shared" si="5"/>
        <v>4.1152263374485597E-2</v>
      </c>
      <c r="U10" s="1">
        <f t="shared" si="6"/>
        <v>0.1623262432837517</v>
      </c>
      <c r="V10" s="16">
        <v>50000</v>
      </c>
      <c r="W10" s="2"/>
      <c r="X10" s="2"/>
      <c r="Y10" s="1"/>
      <c r="Z10" s="1"/>
      <c r="AA10" s="101"/>
      <c r="AB10" s="106"/>
    </row>
    <row r="11" spans="1:28" ht="17.25" customHeight="1" x14ac:dyDescent="0.25">
      <c r="A11" s="104"/>
      <c r="B11" s="126" t="s">
        <v>55</v>
      </c>
      <c r="C11" s="126"/>
      <c r="D11" s="126"/>
      <c r="E11" s="105"/>
      <c r="F11" s="113">
        <v>220000</v>
      </c>
      <c r="G11" s="2">
        <f t="shared" si="7"/>
        <v>88</v>
      </c>
      <c r="H11" s="2">
        <f t="shared" si="8"/>
        <v>0.30470914127423826</v>
      </c>
      <c r="I11" s="1">
        <f t="shared" si="0"/>
        <v>1.2007815996594147</v>
      </c>
      <c r="J11" s="13">
        <v>250000</v>
      </c>
      <c r="K11" s="2">
        <f t="shared" si="9"/>
        <v>125</v>
      </c>
      <c r="L11" s="2">
        <f t="shared" si="10"/>
        <v>0.34626038781163432</v>
      </c>
      <c r="M11" s="1">
        <f t="shared" si="1"/>
        <v>1.3645245450675167</v>
      </c>
      <c r="N11" s="13">
        <v>200000</v>
      </c>
      <c r="O11" s="2">
        <f t="shared" si="11"/>
        <v>133.33333333333331</v>
      </c>
      <c r="P11" s="2">
        <f t="shared" si="2"/>
        <v>0.2770083102493075</v>
      </c>
      <c r="Q11" s="1">
        <f t="shared" si="3"/>
        <v>1.085864755544697</v>
      </c>
      <c r="R11" s="13">
        <v>150000</v>
      </c>
      <c r="S11" s="2">
        <f t="shared" si="4"/>
        <v>93.75</v>
      </c>
      <c r="T11" s="2">
        <f t="shared" si="5"/>
        <v>0.20576131687242799</v>
      </c>
      <c r="U11" s="1">
        <f t="shared" si="6"/>
        <v>0.81163121641875846</v>
      </c>
      <c r="V11" s="16">
        <v>160000</v>
      </c>
      <c r="W11" s="2"/>
      <c r="X11" s="2"/>
      <c r="Y11" s="1"/>
      <c r="Z11" s="1"/>
      <c r="AA11" s="101"/>
      <c r="AB11" s="106"/>
    </row>
    <row r="12" spans="1:28" ht="17.25" customHeight="1" x14ac:dyDescent="0.25">
      <c r="A12" s="104"/>
      <c r="B12" s="132" t="s">
        <v>10</v>
      </c>
      <c r="C12" s="132"/>
      <c r="D12" s="132"/>
      <c r="E12" s="105"/>
      <c r="F12" s="113">
        <v>230000</v>
      </c>
      <c r="G12" s="2">
        <f t="shared" si="7"/>
        <v>148.38709677419354</v>
      </c>
      <c r="H12" s="2">
        <f t="shared" si="8"/>
        <v>0.31855955678670361</v>
      </c>
      <c r="I12" s="1">
        <f t="shared" si="0"/>
        <v>1.2553625814621154</v>
      </c>
      <c r="J12" s="13">
        <v>155000</v>
      </c>
      <c r="K12" s="2">
        <f t="shared" si="9"/>
        <v>81.578947368421055</v>
      </c>
      <c r="L12" s="2">
        <f t="shared" si="10"/>
        <v>0.2146814404432133</v>
      </c>
      <c r="M12" s="1">
        <f t="shared" si="1"/>
        <v>0.84600521794186034</v>
      </c>
      <c r="N12" s="13">
        <v>190000</v>
      </c>
      <c r="O12" s="2">
        <f t="shared" si="11"/>
        <v>211.11111111111111</v>
      </c>
      <c r="P12" s="2">
        <f t="shared" si="2"/>
        <v>0.26315789473684209</v>
      </c>
      <c r="Q12" s="1">
        <f t="shared" si="3"/>
        <v>1.031571517767462</v>
      </c>
      <c r="R12" s="13">
        <v>90000</v>
      </c>
      <c r="S12" s="2">
        <f t="shared" si="4"/>
        <v>100</v>
      </c>
      <c r="T12" s="2">
        <f t="shared" si="5"/>
        <v>0.12345679012345678</v>
      </c>
      <c r="U12" s="1">
        <f t="shared" si="6"/>
        <v>0.48697872985125507</v>
      </c>
      <c r="V12" s="16">
        <v>90000</v>
      </c>
      <c r="W12" s="2"/>
      <c r="X12" s="2"/>
      <c r="Y12" s="1"/>
      <c r="Z12" s="1"/>
      <c r="AA12" s="101"/>
      <c r="AB12" s="106"/>
    </row>
    <row r="13" spans="1:28" ht="17.25" customHeight="1" x14ac:dyDescent="0.25">
      <c r="A13" s="104"/>
      <c r="B13" s="126" t="s">
        <v>80</v>
      </c>
      <c r="C13" s="126"/>
      <c r="D13" s="126"/>
      <c r="E13" s="105"/>
      <c r="F13" s="113">
        <v>360000</v>
      </c>
      <c r="G13" s="2">
        <f t="shared" si="7"/>
        <v>112.5</v>
      </c>
      <c r="H13" s="2">
        <f t="shared" si="8"/>
        <v>0.49861495844875342</v>
      </c>
      <c r="I13" s="1">
        <f t="shared" si="0"/>
        <v>1.9649153448972241</v>
      </c>
      <c r="J13" s="13">
        <v>320000</v>
      </c>
      <c r="K13" s="2">
        <f t="shared" si="9"/>
        <v>128</v>
      </c>
      <c r="L13" s="2">
        <f t="shared" si="10"/>
        <v>0.44321329639889201</v>
      </c>
      <c r="M13" s="1">
        <f t="shared" si="1"/>
        <v>1.7465914176864212</v>
      </c>
      <c r="N13" s="13">
        <v>250000</v>
      </c>
      <c r="O13" s="2">
        <f t="shared" si="11"/>
        <v>138.88888888888889</v>
      </c>
      <c r="P13" s="2">
        <f t="shared" si="2"/>
        <v>0.34626038781163432</v>
      </c>
      <c r="Q13" s="1">
        <f t="shared" si="3"/>
        <v>1.3573309444308712</v>
      </c>
      <c r="R13" s="13">
        <v>180000</v>
      </c>
      <c r="S13" s="2">
        <f t="shared" si="4"/>
        <v>90</v>
      </c>
      <c r="T13" s="2">
        <f t="shared" si="5"/>
        <v>0.24691358024691357</v>
      </c>
      <c r="U13" s="1">
        <f t="shared" si="6"/>
        <v>0.97395745970251013</v>
      </c>
      <c r="V13" s="16">
        <v>200000</v>
      </c>
      <c r="W13" s="3"/>
      <c r="X13" s="3"/>
      <c r="Y13" s="4"/>
      <c r="Z13" s="4"/>
      <c r="AA13" s="101"/>
      <c r="AB13" s="106"/>
    </row>
    <row r="14" spans="1:28" ht="17.25" customHeight="1" x14ac:dyDescent="0.25">
      <c r="A14" s="104"/>
      <c r="B14" s="126" t="s">
        <v>11</v>
      </c>
      <c r="C14" s="126"/>
      <c r="D14" s="126"/>
      <c r="E14" s="105"/>
      <c r="F14" s="113">
        <v>4200000</v>
      </c>
      <c r="G14" s="2">
        <f t="shared" si="7"/>
        <v>98.591549295774655</v>
      </c>
      <c r="H14" s="2">
        <f t="shared" si="8"/>
        <v>5.8171745152354575</v>
      </c>
      <c r="I14" s="1">
        <f t="shared" si="0"/>
        <v>22.924012357134281</v>
      </c>
      <c r="J14" s="13">
        <v>4260000</v>
      </c>
      <c r="K14" s="2">
        <f t="shared" si="9"/>
        <v>104.41176470588236</v>
      </c>
      <c r="L14" s="2">
        <f t="shared" si="10"/>
        <v>5.9002770083102494</v>
      </c>
      <c r="M14" s="1">
        <f t="shared" si="1"/>
        <v>23.251498247950483</v>
      </c>
      <c r="N14" s="13">
        <v>4080000</v>
      </c>
      <c r="O14" s="2">
        <f t="shared" si="11"/>
        <v>113.33333333333333</v>
      </c>
      <c r="P14" s="2">
        <f t="shared" si="2"/>
        <v>5.6509695290858728</v>
      </c>
      <c r="Q14" s="1">
        <f t="shared" si="3"/>
        <v>22.151641013111817</v>
      </c>
      <c r="R14" s="13">
        <v>3600000</v>
      </c>
      <c r="S14" s="2">
        <f t="shared" si="4"/>
        <v>102.85714285714285</v>
      </c>
      <c r="T14" s="2">
        <f t="shared" si="5"/>
        <v>4.9382716049382713</v>
      </c>
      <c r="U14" s="1">
        <f t="shared" si="6"/>
        <v>19.479149194050201</v>
      </c>
      <c r="V14" s="16">
        <v>3500000</v>
      </c>
      <c r="W14" s="2"/>
      <c r="X14" s="2"/>
      <c r="Y14" s="1"/>
      <c r="Z14" s="1"/>
      <c r="AA14" s="101"/>
      <c r="AB14" s="106"/>
    </row>
    <row r="15" spans="1:28" ht="17.25" customHeight="1" x14ac:dyDescent="0.25">
      <c r="A15" s="104"/>
      <c r="B15" s="132" t="s">
        <v>56</v>
      </c>
      <c r="C15" s="132"/>
      <c r="D15" s="132"/>
      <c r="E15" s="105"/>
      <c r="F15" s="113">
        <v>38000</v>
      </c>
      <c r="G15" s="2">
        <f t="shared" si="7"/>
        <v>100</v>
      </c>
      <c r="H15" s="2">
        <f t="shared" si="8"/>
        <v>5.2631578947368418E-2</v>
      </c>
      <c r="I15" s="1">
        <f t="shared" si="0"/>
        <v>0.20740773085026254</v>
      </c>
      <c r="J15" s="13">
        <v>38000</v>
      </c>
      <c r="K15" s="2">
        <f t="shared" si="9"/>
        <v>100</v>
      </c>
      <c r="L15" s="2">
        <f t="shared" si="10"/>
        <v>5.2631578947368418E-2</v>
      </c>
      <c r="M15" s="1">
        <f t="shared" si="1"/>
        <v>0.20740773085026254</v>
      </c>
      <c r="N15" s="13">
        <v>38000</v>
      </c>
      <c r="O15" s="2">
        <f t="shared" si="11"/>
        <v>100</v>
      </c>
      <c r="P15" s="2">
        <f t="shared" si="2"/>
        <v>5.2631578947368418E-2</v>
      </c>
      <c r="Q15" s="1">
        <f t="shared" si="3"/>
        <v>0.20631430355349242</v>
      </c>
      <c r="R15" s="13">
        <v>38000</v>
      </c>
      <c r="S15" s="2">
        <f t="shared" si="4"/>
        <v>100</v>
      </c>
      <c r="T15" s="2">
        <f t="shared" si="5"/>
        <v>5.2126200274348423E-2</v>
      </c>
      <c r="U15" s="1">
        <f t="shared" si="6"/>
        <v>0.20561324149275215</v>
      </c>
      <c r="V15" s="16">
        <v>38000</v>
      </c>
      <c r="W15" s="2"/>
      <c r="X15" s="2"/>
      <c r="Y15" s="1"/>
      <c r="Z15" s="1"/>
      <c r="AA15" s="101"/>
      <c r="AB15" s="106"/>
    </row>
    <row r="16" spans="1:28" ht="17.25" customHeight="1" x14ac:dyDescent="0.25">
      <c r="A16" s="104"/>
      <c r="B16" s="132" t="s">
        <v>13</v>
      </c>
      <c r="C16" s="132"/>
      <c r="D16" s="132"/>
      <c r="E16" s="105"/>
      <c r="F16" s="114" t="s">
        <v>105</v>
      </c>
      <c r="G16" s="3" t="s">
        <v>81</v>
      </c>
      <c r="H16" s="3" t="s">
        <v>81</v>
      </c>
      <c r="I16" s="3" t="s">
        <v>81</v>
      </c>
      <c r="J16" s="14" t="s">
        <v>97</v>
      </c>
      <c r="K16" s="3" t="s">
        <v>81</v>
      </c>
      <c r="L16" s="3" t="s">
        <v>81</v>
      </c>
      <c r="M16" s="3" t="s">
        <v>81</v>
      </c>
      <c r="N16" s="14" t="s">
        <v>77</v>
      </c>
      <c r="O16" s="3" t="s">
        <v>81</v>
      </c>
      <c r="P16" s="3" t="s">
        <v>81</v>
      </c>
      <c r="Q16" s="3" t="s">
        <v>81</v>
      </c>
      <c r="R16" s="14" t="s">
        <v>81</v>
      </c>
      <c r="S16" s="3" t="s">
        <v>85</v>
      </c>
      <c r="T16" s="3" t="s">
        <v>81</v>
      </c>
      <c r="U16" s="4" t="s">
        <v>81</v>
      </c>
      <c r="V16" s="17" t="s">
        <v>81</v>
      </c>
      <c r="W16" s="2"/>
      <c r="X16" s="2"/>
      <c r="Y16" s="1"/>
      <c r="Z16" s="1"/>
      <c r="AA16" s="101"/>
      <c r="AB16" s="106"/>
    </row>
    <row r="17" spans="1:28" ht="17.25" customHeight="1" x14ac:dyDescent="0.25">
      <c r="A17" s="104"/>
      <c r="B17" s="126" t="s">
        <v>78</v>
      </c>
      <c r="C17" s="126"/>
      <c r="D17" s="126"/>
      <c r="E17" s="105"/>
      <c r="F17" s="113">
        <v>96000</v>
      </c>
      <c r="G17" s="2">
        <f t="shared" ref="G17:G31" si="12">F17/J17*100</f>
        <v>160</v>
      </c>
      <c r="H17" s="2">
        <f t="shared" ref="H17:H31" si="13">IF(ISERROR(F17/$N$31*100),"",(F17/$N$31*100))</f>
        <v>0.1329639889196676</v>
      </c>
      <c r="I17" s="1">
        <f t="shared" ref="I17:I31" si="14">F17/$P$49</f>
        <v>0.52397742530592639</v>
      </c>
      <c r="J17" s="13">
        <v>60000</v>
      </c>
      <c r="K17" s="2">
        <f t="shared" ref="K17:K31" si="15">J17/N17*100</f>
        <v>60</v>
      </c>
      <c r="L17" s="2">
        <f t="shared" ref="L17:L31" si="16">IF(ISERROR(J17/$N$31*100),"",(J17/$N$31*100))</f>
        <v>8.3102493074792241E-2</v>
      </c>
      <c r="M17" s="1">
        <f t="shared" ref="M17:M31" si="17">J17/$P$49</f>
        <v>0.32748589081620399</v>
      </c>
      <c r="N17" s="13">
        <v>100000</v>
      </c>
      <c r="O17" s="2">
        <f t="shared" ref="O17:O31" si="18">N17/R17*100</f>
        <v>250</v>
      </c>
      <c r="P17" s="2">
        <f t="shared" ref="P17:P31" si="19">IF(ISERROR(N17/$N$31*100),"",(N17/$N$31*100))</f>
        <v>0.13850415512465375</v>
      </c>
      <c r="Q17" s="1">
        <f t="shared" ref="Q17:Q31" si="20">N17/$R$49</f>
        <v>0.54293237777234848</v>
      </c>
      <c r="R17" s="13">
        <v>40000</v>
      </c>
      <c r="S17" s="2">
        <f t="shared" ref="S17:S31" si="21">R17/V17*100</f>
        <v>66.666666666666657</v>
      </c>
      <c r="T17" s="2">
        <f t="shared" ref="T17:T31" si="22">IF(ISERROR(R17/$R$31*100),"",(R17/$R$31*100))</f>
        <v>5.4869684499314134E-2</v>
      </c>
      <c r="U17" s="1">
        <f t="shared" ref="U17:U31" si="23">R17/$T$49</f>
        <v>0.21643499104500225</v>
      </c>
      <c r="V17" s="16">
        <v>60000</v>
      </c>
      <c r="W17" s="3"/>
      <c r="X17" s="2"/>
      <c r="Y17" s="1"/>
      <c r="Z17" s="4"/>
      <c r="AA17" s="101"/>
      <c r="AB17" s="106"/>
    </row>
    <row r="18" spans="1:28" ht="18" customHeight="1" x14ac:dyDescent="0.25">
      <c r="A18" s="104"/>
      <c r="B18" s="126" t="s">
        <v>57</v>
      </c>
      <c r="C18" s="126"/>
      <c r="D18" s="126"/>
      <c r="E18" s="105"/>
      <c r="F18" s="113">
        <v>215499</v>
      </c>
      <c r="G18" s="2">
        <f t="shared" si="12"/>
        <v>99.02263516307795</v>
      </c>
      <c r="H18" s="2">
        <f t="shared" si="13"/>
        <v>0.29847506925207756</v>
      </c>
      <c r="I18" s="1">
        <f t="shared" si="14"/>
        <v>1.1762146997500191</v>
      </c>
      <c r="J18" s="13">
        <v>217626</v>
      </c>
      <c r="K18" s="2">
        <f t="shared" si="15"/>
        <v>101.06298499561153</v>
      </c>
      <c r="L18" s="2">
        <f t="shared" si="16"/>
        <v>0.30142105263157892</v>
      </c>
      <c r="M18" s="1">
        <f t="shared" si="17"/>
        <v>1.1878240745794535</v>
      </c>
      <c r="N18" s="13">
        <v>215337</v>
      </c>
      <c r="O18" s="2">
        <f t="shared" si="18"/>
        <v>98.487946103922823</v>
      </c>
      <c r="P18" s="2">
        <f t="shared" si="19"/>
        <v>0.29825069252077563</v>
      </c>
      <c r="Q18" s="1">
        <f t="shared" si="20"/>
        <v>1.169134294323642</v>
      </c>
      <c r="R18" s="13">
        <v>218643</v>
      </c>
      <c r="S18" s="2">
        <f t="shared" si="21"/>
        <v>100</v>
      </c>
      <c r="T18" s="2">
        <f t="shared" si="22"/>
        <v>0.29992181069958851</v>
      </c>
      <c r="U18" s="1">
        <f t="shared" si="23"/>
        <v>1.1830498936763107</v>
      </c>
      <c r="V18" s="16">
        <v>218643</v>
      </c>
      <c r="W18" s="2"/>
      <c r="X18" s="2"/>
      <c r="Y18" s="1"/>
      <c r="Z18" s="1"/>
      <c r="AA18" s="101"/>
      <c r="AB18" s="106"/>
    </row>
    <row r="19" spans="1:28" ht="18" customHeight="1" x14ac:dyDescent="0.25">
      <c r="A19" s="104"/>
      <c r="B19" s="126" t="s">
        <v>15</v>
      </c>
      <c r="C19" s="126"/>
      <c r="D19" s="126"/>
      <c r="E19" s="105"/>
      <c r="F19" s="113">
        <v>1080698</v>
      </c>
      <c r="G19" s="2">
        <f t="shared" si="12"/>
        <v>432.71017933862129</v>
      </c>
      <c r="H19" s="2">
        <f t="shared" si="13"/>
        <v>1.4968116343490303</v>
      </c>
      <c r="I19" s="1">
        <f t="shared" si="14"/>
        <v>5.8985557872215004</v>
      </c>
      <c r="J19" s="13">
        <v>249751</v>
      </c>
      <c r="K19" s="2">
        <f t="shared" si="15"/>
        <v>104.15969838641739</v>
      </c>
      <c r="L19" s="2">
        <f t="shared" si="16"/>
        <v>0.345915512465374</v>
      </c>
      <c r="M19" s="1">
        <f t="shared" si="17"/>
        <v>1.3631654786206295</v>
      </c>
      <c r="N19" s="13">
        <v>239777</v>
      </c>
      <c r="O19" s="2">
        <f t="shared" si="18"/>
        <v>35.261323529411762</v>
      </c>
      <c r="P19" s="2">
        <f t="shared" si="19"/>
        <v>0.332101108033241</v>
      </c>
      <c r="Q19" s="1">
        <f t="shared" si="20"/>
        <v>1.301826967451204</v>
      </c>
      <c r="R19" s="13">
        <v>680000</v>
      </c>
      <c r="S19" s="2">
        <f t="shared" si="21"/>
        <v>283.33333333333337</v>
      </c>
      <c r="T19" s="2">
        <f t="shared" si="22"/>
        <v>0.9327846364883402</v>
      </c>
      <c r="U19" s="1">
        <f t="shared" si="23"/>
        <v>3.679394847765038</v>
      </c>
      <c r="V19" s="16">
        <v>240000</v>
      </c>
      <c r="W19" s="2"/>
      <c r="X19" s="2"/>
      <c r="Y19" s="1"/>
      <c r="Z19" s="1"/>
      <c r="AA19" s="101"/>
      <c r="AB19" s="106"/>
    </row>
    <row r="20" spans="1:28" ht="18" customHeight="1" x14ac:dyDescent="0.25">
      <c r="A20" s="104"/>
      <c r="B20" s="126" t="s">
        <v>58</v>
      </c>
      <c r="C20" s="126"/>
      <c r="D20" s="126"/>
      <c r="E20" s="105"/>
      <c r="F20" s="113">
        <v>10000000</v>
      </c>
      <c r="G20" s="2">
        <f t="shared" si="12"/>
        <v>108.69565217391303</v>
      </c>
      <c r="H20" s="2">
        <f t="shared" si="13"/>
        <v>13.850415512465375</v>
      </c>
      <c r="I20" s="1">
        <f t="shared" si="14"/>
        <v>54.58098180270067</v>
      </c>
      <c r="J20" s="13">
        <v>9200000</v>
      </c>
      <c r="K20" s="2">
        <f t="shared" si="15"/>
        <v>108.23529411764706</v>
      </c>
      <c r="L20" s="2">
        <f t="shared" si="16"/>
        <v>12.742382271468145</v>
      </c>
      <c r="M20" s="1">
        <f t="shared" si="17"/>
        <v>50.214503258484612</v>
      </c>
      <c r="N20" s="13">
        <v>8500000</v>
      </c>
      <c r="O20" s="2">
        <f t="shared" si="18"/>
        <v>108.97435897435896</v>
      </c>
      <c r="P20" s="2">
        <f t="shared" si="19"/>
        <v>11.772853185595569</v>
      </c>
      <c r="Q20" s="1">
        <f t="shared" si="20"/>
        <v>46.14925211064962</v>
      </c>
      <c r="R20" s="13">
        <v>7800000</v>
      </c>
      <c r="S20" s="2">
        <f t="shared" si="21"/>
        <v>104</v>
      </c>
      <c r="T20" s="2">
        <f t="shared" si="22"/>
        <v>10.699588477366255</v>
      </c>
      <c r="U20" s="1">
        <f t="shared" si="23"/>
        <v>42.204823253775437</v>
      </c>
      <c r="V20" s="16">
        <v>7500000</v>
      </c>
      <c r="W20" s="2"/>
      <c r="X20" s="2"/>
      <c r="Y20" s="1"/>
      <c r="Z20" s="1"/>
      <c r="AA20" s="101"/>
      <c r="AB20" s="106"/>
    </row>
    <row r="21" spans="1:28" ht="18" customHeight="1" x14ac:dyDescent="0.25">
      <c r="A21" s="104"/>
      <c r="B21" s="126" t="s">
        <v>59</v>
      </c>
      <c r="C21" s="126"/>
      <c r="D21" s="126"/>
      <c r="E21" s="105"/>
      <c r="F21" s="113">
        <v>25054</v>
      </c>
      <c r="G21" s="2">
        <f t="shared" si="12"/>
        <v>87.711805069318032</v>
      </c>
      <c r="H21" s="2">
        <f t="shared" si="13"/>
        <v>3.4700831024930746E-2</v>
      </c>
      <c r="I21" s="1">
        <f t="shared" si="14"/>
        <v>0.13674719180848624</v>
      </c>
      <c r="J21" s="13">
        <v>28564</v>
      </c>
      <c r="K21" s="2">
        <f t="shared" si="15"/>
        <v>103.95225271125992</v>
      </c>
      <c r="L21" s="2">
        <f t="shared" si="16"/>
        <v>3.956232686980609E-2</v>
      </c>
      <c r="M21" s="1">
        <f t="shared" si="17"/>
        <v>0.1559051164212342</v>
      </c>
      <c r="N21" s="13">
        <v>27478</v>
      </c>
      <c r="O21" s="2">
        <f t="shared" si="18"/>
        <v>110.41549465562967</v>
      </c>
      <c r="P21" s="2">
        <f t="shared" si="19"/>
        <v>3.8058171745152351E-2</v>
      </c>
      <c r="Q21" s="1">
        <f t="shared" si="20"/>
        <v>0.14918695876428592</v>
      </c>
      <c r="R21" s="13">
        <v>24886</v>
      </c>
      <c r="S21" s="2">
        <f t="shared" si="21"/>
        <v>113.25202512059707</v>
      </c>
      <c r="T21" s="2">
        <f t="shared" si="22"/>
        <v>3.4137174211248282E-2</v>
      </c>
      <c r="U21" s="1">
        <f t="shared" si="23"/>
        <v>0.13465502967864815</v>
      </c>
      <c r="V21" s="16">
        <v>21974</v>
      </c>
      <c r="W21" s="2"/>
      <c r="X21" s="2"/>
      <c r="Y21" s="1"/>
      <c r="Z21" s="1"/>
      <c r="AA21" s="101"/>
      <c r="AB21" s="106"/>
    </row>
    <row r="22" spans="1:28" ht="18" customHeight="1" x14ac:dyDescent="0.25">
      <c r="A22" s="104"/>
      <c r="B22" s="126" t="s">
        <v>18</v>
      </c>
      <c r="C22" s="126"/>
      <c r="D22" s="126"/>
      <c r="E22" s="105"/>
      <c r="F22" s="113">
        <v>243548</v>
      </c>
      <c r="G22" s="2">
        <f t="shared" si="12"/>
        <v>94.284066229729049</v>
      </c>
      <c r="H22" s="2">
        <f t="shared" si="13"/>
        <v>0.33732409972299165</v>
      </c>
      <c r="I22" s="1">
        <f t="shared" si="14"/>
        <v>1.3293088956084143</v>
      </c>
      <c r="J22" s="13">
        <v>258313</v>
      </c>
      <c r="K22" s="2">
        <f t="shared" si="15"/>
        <v>100.60562864642971</v>
      </c>
      <c r="L22" s="2">
        <f t="shared" si="16"/>
        <v>0.35777423822714682</v>
      </c>
      <c r="M22" s="1">
        <f t="shared" si="17"/>
        <v>1.4098977152401018</v>
      </c>
      <c r="N22" s="13">
        <v>256758</v>
      </c>
      <c r="O22" s="2">
        <f t="shared" si="18"/>
        <v>109.08604251992591</v>
      </c>
      <c r="P22" s="2">
        <f t="shared" si="19"/>
        <v>0.35562049861495848</v>
      </c>
      <c r="Q22" s="1">
        <f t="shared" si="20"/>
        <v>1.3940223145207264</v>
      </c>
      <c r="R22" s="13">
        <v>235372</v>
      </c>
      <c r="S22" s="2">
        <f t="shared" si="21"/>
        <v>90.357056481797841</v>
      </c>
      <c r="T22" s="2">
        <f t="shared" si="22"/>
        <v>0.32286968449931408</v>
      </c>
      <c r="U22" s="1">
        <f t="shared" si="23"/>
        <v>1.2735684178061066</v>
      </c>
      <c r="V22" s="16">
        <v>260491</v>
      </c>
      <c r="W22" s="2"/>
      <c r="X22" s="2"/>
      <c r="Y22" s="1"/>
      <c r="Z22" s="1"/>
      <c r="AA22" s="101"/>
      <c r="AB22" s="106"/>
    </row>
    <row r="23" spans="1:28" ht="18" customHeight="1" x14ac:dyDescent="0.25">
      <c r="A23" s="104"/>
      <c r="B23" s="126" t="s">
        <v>19</v>
      </c>
      <c r="C23" s="126"/>
      <c r="D23" s="126"/>
      <c r="E23" s="105"/>
      <c r="F23" s="113">
        <v>1150285</v>
      </c>
      <c r="G23" s="2">
        <f t="shared" si="12"/>
        <v>100.09711365343131</v>
      </c>
      <c r="H23" s="2">
        <f t="shared" si="13"/>
        <v>1.5931925207756232</v>
      </c>
      <c r="I23" s="1">
        <f t="shared" si="14"/>
        <v>6.2783684652919538</v>
      </c>
      <c r="J23" s="13">
        <v>1149169</v>
      </c>
      <c r="K23" s="2">
        <f t="shared" si="15"/>
        <v>99.823662112284666</v>
      </c>
      <c r="L23" s="2">
        <f t="shared" si="16"/>
        <v>1.5916468144044322</v>
      </c>
      <c r="M23" s="1">
        <f t="shared" si="17"/>
        <v>6.2722772277227721</v>
      </c>
      <c r="N23" s="13">
        <v>1151199</v>
      </c>
      <c r="O23" s="2">
        <f t="shared" si="18"/>
        <v>98.220226114896946</v>
      </c>
      <c r="P23" s="2">
        <f t="shared" si="19"/>
        <v>1.5944584487534625</v>
      </c>
      <c r="Q23" s="1">
        <f t="shared" si="20"/>
        <v>6.2502321035914976</v>
      </c>
      <c r="R23" s="13">
        <v>1172059</v>
      </c>
      <c r="S23" s="2">
        <f t="shared" si="21"/>
        <v>97.220964164431194</v>
      </c>
      <c r="T23" s="2">
        <f t="shared" si="22"/>
        <v>1.6077626886145404</v>
      </c>
      <c r="U23" s="1">
        <f t="shared" si="23"/>
        <v>6.3418644792303569</v>
      </c>
      <c r="V23" s="16">
        <v>1205562</v>
      </c>
      <c r="W23" s="2"/>
      <c r="X23" s="2"/>
      <c r="Y23" s="1"/>
      <c r="Z23" s="1"/>
      <c r="AA23" s="101"/>
      <c r="AB23" s="106"/>
    </row>
    <row r="24" spans="1:28" ht="18" customHeight="1" x14ac:dyDescent="0.25">
      <c r="A24" s="104"/>
      <c r="B24" s="126" t="s">
        <v>20</v>
      </c>
      <c r="C24" s="126"/>
      <c r="D24" s="126"/>
      <c r="E24" s="105"/>
      <c r="F24" s="113">
        <v>19991980</v>
      </c>
      <c r="G24" s="2">
        <f t="shared" si="12"/>
        <v>116.35059859917045</v>
      </c>
      <c r="H24" s="2">
        <f t="shared" si="13"/>
        <v>27.689722991689752</v>
      </c>
      <c r="I24" s="1">
        <f t="shared" si="14"/>
        <v>109.11818965799557</v>
      </c>
      <c r="J24" s="13">
        <v>17182533</v>
      </c>
      <c r="K24" s="2">
        <f t="shared" si="15"/>
        <v>106.77128420022295</v>
      </c>
      <c r="L24" s="2">
        <f t="shared" si="16"/>
        <v>23.79852216066482</v>
      </c>
      <c r="M24" s="1">
        <f t="shared" si="17"/>
        <v>93.783952099730371</v>
      </c>
      <c r="N24" s="13">
        <v>16092841</v>
      </c>
      <c r="O24" s="2">
        <f t="shared" si="18"/>
        <v>101.13238216968151</v>
      </c>
      <c r="P24" s="2">
        <f t="shared" si="19"/>
        <v>22.289253462603877</v>
      </c>
      <c r="Q24" s="1">
        <f t="shared" si="20"/>
        <v>87.373244292423379</v>
      </c>
      <c r="R24" s="13">
        <v>15912649</v>
      </c>
      <c r="S24" s="2">
        <f t="shared" si="21"/>
        <v>108.30468093042123</v>
      </c>
      <c r="T24" s="2">
        <f t="shared" si="22"/>
        <v>21.828050754458161</v>
      </c>
      <c r="U24" s="1">
        <f t="shared" si="23"/>
        <v>86.101351095431596</v>
      </c>
      <c r="V24" s="16">
        <v>14692485</v>
      </c>
      <c r="W24" s="2"/>
      <c r="X24" s="2"/>
      <c r="Y24" s="1"/>
      <c r="Z24" s="1"/>
      <c r="AA24" s="101"/>
      <c r="AB24" s="106"/>
    </row>
    <row r="25" spans="1:28" ht="18" customHeight="1" x14ac:dyDescent="0.25">
      <c r="A25" s="104"/>
      <c r="B25" s="126" t="s">
        <v>21</v>
      </c>
      <c r="C25" s="126"/>
      <c r="D25" s="126"/>
      <c r="E25" s="105"/>
      <c r="F25" s="113">
        <v>6406889</v>
      </c>
      <c r="G25" s="2">
        <f t="shared" si="12"/>
        <v>108.54514290612927</v>
      </c>
      <c r="H25" s="2">
        <f t="shared" si="13"/>
        <v>8.8738074792243768</v>
      </c>
      <c r="I25" s="1">
        <f t="shared" si="14"/>
        <v>34.969429192092306</v>
      </c>
      <c r="J25" s="13">
        <v>5902511</v>
      </c>
      <c r="K25" s="2">
        <f t="shared" si="15"/>
        <v>104.92381061238594</v>
      </c>
      <c r="L25" s="2">
        <f t="shared" si="16"/>
        <v>8.1752229916897505</v>
      </c>
      <c r="M25" s="1">
        <f t="shared" si="17"/>
        <v>32.21648454812405</v>
      </c>
      <c r="N25" s="13">
        <v>5625521</v>
      </c>
      <c r="O25" s="2">
        <f t="shared" si="18"/>
        <v>98.25204406453679</v>
      </c>
      <c r="P25" s="2">
        <f t="shared" si="19"/>
        <v>7.7915803324099722</v>
      </c>
      <c r="Q25" s="1">
        <f t="shared" si="20"/>
        <v>30.542774927382794</v>
      </c>
      <c r="R25" s="13">
        <v>5725602</v>
      </c>
      <c r="S25" s="2">
        <f t="shared" si="21"/>
        <v>103.13436048559016</v>
      </c>
      <c r="T25" s="2">
        <f t="shared" si="22"/>
        <v>7.8540493827160498</v>
      </c>
      <c r="U25" s="1">
        <f t="shared" si="23"/>
        <v>30.980515439931175</v>
      </c>
      <c r="V25" s="16">
        <v>5551595</v>
      </c>
      <c r="W25" s="2"/>
      <c r="X25" s="2"/>
      <c r="Y25" s="1"/>
      <c r="Z25" s="1"/>
      <c r="AA25" s="101"/>
      <c r="AB25" s="106"/>
    </row>
    <row r="26" spans="1:28" ht="18" customHeight="1" x14ac:dyDescent="0.25">
      <c r="A26" s="104"/>
      <c r="B26" s="126" t="s">
        <v>22</v>
      </c>
      <c r="C26" s="126"/>
      <c r="D26" s="126"/>
      <c r="E26" s="105"/>
      <c r="F26" s="113">
        <v>1229446</v>
      </c>
      <c r="G26" s="2">
        <f t="shared" si="12"/>
        <v>1669.1955739596767</v>
      </c>
      <c r="H26" s="2">
        <f t="shared" si="13"/>
        <v>1.7028337950138503</v>
      </c>
      <c r="I26" s="1">
        <f t="shared" si="14"/>
        <v>6.7104369753403121</v>
      </c>
      <c r="J26" s="13">
        <v>73655</v>
      </c>
      <c r="K26" s="2">
        <f t="shared" si="15"/>
        <v>13.575031746646099</v>
      </c>
      <c r="L26" s="2">
        <f t="shared" si="16"/>
        <v>0.1020152354570637</v>
      </c>
      <c r="M26" s="1">
        <f t="shared" si="17"/>
        <v>0.40201622146779176</v>
      </c>
      <c r="N26" s="13">
        <v>542577</v>
      </c>
      <c r="O26" s="2">
        <f t="shared" si="18"/>
        <v>129.19053673728874</v>
      </c>
      <c r="P26" s="2">
        <f t="shared" si="19"/>
        <v>0.75149168975069258</v>
      </c>
      <c r="Q26" s="1">
        <f t="shared" si="20"/>
        <v>2.945826207345875</v>
      </c>
      <c r="R26" s="13">
        <v>419982</v>
      </c>
      <c r="S26" s="2">
        <f t="shared" si="21"/>
        <v>173.73868581735147</v>
      </c>
      <c r="T26" s="2">
        <f t="shared" si="22"/>
        <v>0.57610699588477365</v>
      </c>
      <c r="U26" s="1">
        <f t="shared" si="23"/>
        <v>2.2724700102265531</v>
      </c>
      <c r="V26" s="16">
        <v>241732</v>
      </c>
      <c r="W26" s="2"/>
      <c r="X26" s="2"/>
      <c r="Y26" s="1"/>
      <c r="Z26" s="1"/>
      <c r="AA26" s="101"/>
      <c r="AB26" s="106"/>
    </row>
    <row r="27" spans="1:28" ht="18" customHeight="1" x14ac:dyDescent="0.25">
      <c r="A27" s="104"/>
      <c r="B27" s="126" t="s">
        <v>23</v>
      </c>
      <c r="C27" s="126"/>
      <c r="D27" s="126"/>
      <c r="E27" s="105"/>
      <c r="F27" s="113">
        <v>1201000</v>
      </c>
      <c r="G27" s="2">
        <f t="shared" si="12"/>
        <v>119.98001998001997</v>
      </c>
      <c r="H27" s="2">
        <f t="shared" si="13"/>
        <v>1.6634349030470914</v>
      </c>
      <c r="I27" s="1">
        <f t="shared" si="14"/>
        <v>6.5551759145043498</v>
      </c>
      <c r="J27" s="13">
        <v>1001000</v>
      </c>
      <c r="K27" s="2">
        <f t="shared" si="15"/>
        <v>133.288948069241</v>
      </c>
      <c r="L27" s="2">
        <f t="shared" si="16"/>
        <v>1.3864265927977839</v>
      </c>
      <c r="M27" s="1">
        <f t="shared" si="17"/>
        <v>5.4635562784503371</v>
      </c>
      <c r="N27" s="13">
        <v>751000</v>
      </c>
      <c r="O27" s="2">
        <f t="shared" si="18"/>
        <v>107.28571428571429</v>
      </c>
      <c r="P27" s="2">
        <f t="shared" si="19"/>
        <v>1.0401662049861495</v>
      </c>
      <c r="Q27" s="1">
        <f t="shared" si="20"/>
        <v>4.0774221570703366</v>
      </c>
      <c r="R27" s="13">
        <v>700000</v>
      </c>
      <c r="S27" s="2">
        <f t="shared" si="21"/>
        <v>350</v>
      </c>
      <c r="T27" s="2">
        <f t="shared" si="22"/>
        <v>0.96021947873799729</v>
      </c>
      <c r="U27" s="1">
        <f t="shared" si="23"/>
        <v>3.7876123432875395</v>
      </c>
      <c r="V27" s="16">
        <v>200000</v>
      </c>
      <c r="W27" s="2"/>
      <c r="X27" s="2"/>
      <c r="Y27" s="1"/>
      <c r="Z27" s="1"/>
      <c r="AA27" s="101"/>
      <c r="AB27" s="106"/>
    </row>
    <row r="28" spans="1:28" ht="18" customHeight="1" x14ac:dyDescent="0.25">
      <c r="A28" s="104"/>
      <c r="B28" s="126" t="s">
        <v>24</v>
      </c>
      <c r="C28" s="126"/>
      <c r="D28" s="126"/>
      <c r="E28" s="105"/>
      <c r="F28" s="113">
        <v>4657659</v>
      </c>
      <c r="G28" s="2">
        <f t="shared" si="12"/>
        <v>129.19266149710251</v>
      </c>
      <c r="H28" s="2">
        <f t="shared" si="13"/>
        <v>6.4510512465373964</v>
      </c>
      <c r="I28" s="1">
        <f t="shared" si="14"/>
        <v>25.4219601122185</v>
      </c>
      <c r="J28" s="13">
        <v>3605204</v>
      </c>
      <c r="K28" s="2">
        <f t="shared" si="15"/>
        <v>87.86314304626336</v>
      </c>
      <c r="L28" s="2">
        <f t="shared" si="16"/>
        <v>4.9933573407202214</v>
      </c>
      <c r="M28" s="1">
        <f t="shared" si="17"/>
        <v>19.677557391902365</v>
      </c>
      <c r="N28" s="13">
        <v>4103204</v>
      </c>
      <c r="O28" s="2">
        <f t="shared" si="18"/>
        <v>87.620966657000295</v>
      </c>
      <c r="P28" s="2">
        <f t="shared" si="19"/>
        <v>5.6831080332409973</v>
      </c>
      <c r="Q28" s="1">
        <f t="shared" si="20"/>
        <v>22.277623042050113</v>
      </c>
      <c r="R28" s="13">
        <v>4682902</v>
      </c>
      <c r="S28" s="2">
        <f t="shared" si="21"/>
        <v>109.68987309157177</v>
      </c>
      <c r="T28" s="2">
        <f t="shared" si="22"/>
        <v>6.423733882030179</v>
      </c>
      <c r="U28" s="1">
        <f t="shared" si="23"/>
        <v>25.338596310865579</v>
      </c>
      <c r="V28" s="16">
        <v>4269220</v>
      </c>
      <c r="W28" s="2"/>
      <c r="X28" s="2"/>
      <c r="Y28" s="1"/>
      <c r="Z28" s="1"/>
      <c r="AA28" s="101"/>
      <c r="AB28" s="106"/>
    </row>
    <row r="29" spans="1:28" ht="18" customHeight="1" x14ac:dyDescent="0.25">
      <c r="A29" s="104"/>
      <c r="B29" s="126" t="s">
        <v>25</v>
      </c>
      <c r="C29" s="126"/>
      <c r="D29" s="126"/>
      <c r="E29" s="105"/>
      <c r="F29" s="113">
        <v>559954</v>
      </c>
      <c r="G29" s="2">
        <f t="shared" si="12"/>
        <v>108.54893051134624</v>
      </c>
      <c r="H29" s="2">
        <f t="shared" si="13"/>
        <v>0.77555955678670363</v>
      </c>
      <c r="I29" s="1">
        <f t="shared" si="14"/>
        <v>3.0562839084349451</v>
      </c>
      <c r="J29" s="13">
        <v>515854</v>
      </c>
      <c r="K29" s="2">
        <f t="shared" si="15"/>
        <v>105.21877830084769</v>
      </c>
      <c r="L29" s="2">
        <f t="shared" si="16"/>
        <v>0.71447922437673128</v>
      </c>
      <c r="M29" s="1">
        <f t="shared" si="17"/>
        <v>2.815581778685035</v>
      </c>
      <c r="N29" s="13">
        <v>490268</v>
      </c>
      <c r="O29" s="2">
        <f t="shared" si="18"/>
        <v>104.29791624562561</v>
      </c>
      <c r="P29" s="2">
        <f t="shared" si="19"/>
        <v>0.67904155124653742</v>
      </c>
      <c r="Q29" s="1">
        <f t="shared" si="20"/>
        <v>2.6618237098569373</v>
      </c>
      <c r="R29" s="13">
        <v>470065</v>
      </c>
      <c r="S29" s="2">
        <f t="shared" si="21"/>
        <v>96.180130705046096</v>
      </c>
      <c r="T29" s="2">
        <f t="shared" si="22"/>
        <v>0.64480795610425234</v>
      </c>
      <c r="U29" s="1">
        <f t="shared" si="23"/>
        <v>2.5434628516392244</v>
      </c>
      <c r="V29" s="16">
        <v>488734</v>
      </c>
      <c r="W29" s="2"/>
      <c r="X29" s="2"/>
      <c r="Y29" s="1"/>
      <c r="Z29" s="1"/>
      <c r="AA29" s="101"/>
      <c r="AB29" s="107"/>
    </row>
    <row r="30" spans="1:28" ht="18" customHeight="1" x14ac:dyDescent="0.25">
      <c r="A30" s="104"/>
      <c r="B30" s="126" t="s">
        <v>26</v>
      </c>
      <c r="C30" s="126"/>
      <c r="D30" s="126"/>
      <c r="E30" s="105"/>
      <c r="F30" s="113">
        <v>5319300</v>
      </c>
      <c r="G30" s="2">
        <f t="shared" si="12"/>
        <v>131.28239301051386</v>
      </c>
      <c r="H30" s="2">
        <f t="shared" si="13"/>
        <v>7.3674515235457063</v>
      </c>
      <c r="I30" s="1">
        <f t="shared" si="14"/>
        <v>29.033261650310564</v>
      </c>
      <c r="J30" s="13">
        <v>4051800</v>
      </c>
      <c r="K30" s="2">
        <f t="shared" si="15"/>
        <v>76.540038158565835</v>
      </c>
      <c r="L30" s="2">
        <f t="shared" si="16"/>
        <v>5.6119113573407198</v>
      </c>
      <c r="M30" s="1">
        <f t="shared" si="17"/>
        <v>22.115122206818256</v>
      </c>
      <c r="N30" s="13">
        <v>5293700</v>
      </c>
      <c r="O30" s="2">
        <f t="shared" si="18"/>
        <v>62.708190196403613</v>
      </c>
      <c r="P30" s="2">
        <f t="shared" si="19"/>
        <v>7.3319944598337949</v>
      </c>
      <c r="Q30" s="1">
        <f t="shared" si="20"/>
        <v>28.74121128213481</v>
      </c>
      <c r="R30" s="13">
        <v>8441800</v>
      </c>
      <c r="S30" s="2">
        <f t="shared" si="21"/>
        <v>88.8049652850831</v>
      </c>
      <c r="T30" s="2">
        <f t="shared" si="22"/>
        <v>11.579972565157751</v>
      </c>
      <c r="U30" s="1">
        <f t="shared" si="23"/>
        <v>45.677522685092498</v>
      </c>
      <c r="V30" s="16">
        <v>9506000</v>
      </c>
      <c r="W30" s="2"/>
      <c r="X30" s="2"/>
      <c r="Y30" s="1"/>
      <c r="Z30" s="1"/>
      <c r="AA30" s="101"/>
    </row>
    <row r="31" spans="1:28" ht="17.25" customHeight="1" x14ac:dyDescent="0.25">
      <c r="A31" s="104"/>
      <c r="B31" s="130" t="s">
        <v>28</v>
      </c>
      <c r="C31" s="130"/>
      <c r="D31" s="130"/>
      <c r="E31" s="105"/>
      <c r="F31" s="113">
        <f>SUM(F8:F30)</f>
        <v>81600000</v>
      </c>
      <c r="G31" s="2">
        <f t="shared" si="12"/>
        <v>111.62790697674419</v>
      </c>
      <c r="H31" s="2">
        <f t="shared" si="13"/>
        <v>113.01939058171746</v>
      </c>
      <c r="I31" s="1">
        <f t="shared" si="14"/>
        <v>445.38081151003746</v>
      </c>
      <c r="J31" s="13">
        <v>73100000</v>
      </c>
      <c r="K31" s="2">
        <f t="shared" si="15"/>
        <v>101.24653739612188</v>
      </c>
      <c r="L31" s="2">
        <f t="shared" si="16"/>
        <v>101.24653739612188</v>
      </c>
      <c r="M31" s="1">
        <f t="shared" si="17"/>
        <v>398.9869769777419</v>
      </c>
      <c r="N31" s="13">
        <v>72200000</v>
      </c>
      <c r="O31" s="2">
        <f t="shared" si="18"/>
        <v>99.039780521262003</v>
      </c>
      <c r="P31" s="2">
        <f t="shared" si="19"/>
        <v>100</v>
      </c>
      <c r="Q31" s="1">
        <f t="shared" si="20"/>
        <v>391.99717675163561</v>
      </c>
      <c r="R31" s="13">
        <v>72900000</v>
      </c>
      <c r="S31" s="2">
        <f t="shared" si="21"/>
        <v>100.27510316368637</v>
      </c>
      <c r="T31" s="2">
        <f t="shared" si="22"/>
        <v>100</v>
      </c>
      <c r="U31" s="1">
        <f t="shared" si="23"/>
        <v>394.45277117951662</v>
      </c>
      <c r="V31" s="16">
        <v>72700000</v>
      </c>
      <c r="W31" s="2"/>
      <c r="X31" s="2"/>
      <c r="Y31" s="1"/>
      <c r="Z31" s="1"/>
      <c r="AA31" s="108"/>
    </row>
    <row r="32" spans="1:28" ht="17.25" customHeight="1" x14ac:dyDescent="0.25">
      <c r="A32" s="127" t="s">
        <v>60</v>
      </c>
      <c r="B32" s="128"/>
      <c r="C32" s="128"/>
      <c r="D32" s="128"/>
      <c r="E32" s="129"/>
      <c r="F32" s="113"/>
      <c r="G32" s="2"/>
      <c r="H32" s="2"/>
      <c r="I32" s="1"/>
      <c r="J32" s="13"/>
      <c r="K32" s="2"/>
      <c r="L32" s="2"/>
      <c r="M32" s="1"/>
      <c r="N32" s="13"/>
      <c r="O32" s="2"/>
      <c r="P32" s="2"/>
      <c r="Q32" s="1"/>
      <c r="R32" s="13"/>
      <c r="S32" s="2"/>
      <c r="T32" s="2"/>
      <c r="U32" s="1"/>
      <c r="V32" s="16"/>
      <c r="W32" s="2"/>
      <c r="X32" s="2"/>
      <c r="Y32" s="1"/>
      <c r="Z32" s="1"/>
      <c r="AA32" s="108"/>
    </row>
    <row r="33" spans="1:27" ht="17.25" customHeight="1" x14ac:dyDescent="0.25">
      <c r="A33" s="104"/>
      <c r="B33" s="126" t="s">
        <v>61</v>
      </c>
      <c r="C33" s="126"/>
      <c r="D33" s="126"/>
      <c r="E33" s="105"/>
      <c r="F33" s="113">
        <v>409334</v>
      </c>
      <c r="G33" s="2">
        <f>F33/J33*100</f>
        <v>99.834882478762765</v>
      </c>
      <c r="H33" s="2">
        <f t="shared" ref="H33:H46" si="24">IF(ISERROR(F33/$N$46*100),"",F33/$N$46*100)</f>
        <v>0.56694459833795019</v>
      </c>
      <c r="I33" s="1">
        <f t="shared" ref="I33:I46" si="25">F33/$P$49</f>
        <v>2.2341851605226677</v>
      </c>
      <c r="J33" s="13">
        <v>410011</v>
      </c>
      <c r="K33" s="2">
        <f>J33/N33*100</f>
        <v>98.716241756813034</v>
      </c>
      <c r="L33" s="2">
        <f t="shared" ref="L33:L46" si="26">IF(ISERROR(J33/$N$46*100),"",J33/$N$46*100)</f>
        <v>0.56788227146814407</v>
      </c>
      <c r="M33" s="1">
        <f t="shared" ref="M33:M46" si="27">J33/$P$49</f>
        <v>2.2378802929907105</v>
      </c>
      <c r="N33" s="13">
        <v>415343</v>
      </c>
      <c r="O33" s="2">
        <f>N33/R33*100</f>
        <v>99.104264645177608</v>
      </c>
      <c r="P33" s="2">
        <f t="shared" ref="P33:P46" si="28">IF(ISERROR(N33/$N$46*100),"",N33/$N$46*100)</f>
        <v>0.5752673130193906</v>
      </c>
      <c r="Q33" s="1">
        <f t="shared" ref="Q33:Q46" si="29">N33/$R$49</f>
        <v>2.255031625811005</v>
      </c>
      <c r="R33" s="13">
        <v>419097</v>
      </c>
      <c r="S33" s="2">
        <f>R33/V33*100</f>
        <v>100.13834530414462</v>
      </c>
      <c r="T33" s="2">
        <f>IF(ISERROR(R33/$R$46*100),"",R33/$R$46*100)</f>
        <v>0.57489300411522637</v>
      </c>
      <c r="U33" s="1">
        <f t="shared" ref="U33:U46" si="30">R33/$T$49</f>
        <v>2.2676813860496825</v>
      </c>
      <c r="V33" s="16">
        <v>418518</v>
      </c>
      <c r="W33" s="2"/>
      <c r="X33" s="2"/>
      <c r="Y33" s="1"/>
      <c r="Z33" s="1"/>
      <c r="AA33" s="108"/>
    </row>
    <row r="34" spans="1:27" ht="17.25" customHeight="1" x14ac:dyDescent="0.25">
      <c r="A34" s="104"/>
      <c r="B34" s="126" t="s">
        <v>31</v>
      </c>
      <c r="C34" s="126"/>
      <c r="D34" s="126"/>
      <c r="E34" s="105"/>
      <c r="F34" s="113">
        <v>10999836</v>
      </c>
      <c r="G34" s="2">
        <f t="shared" ref="G34:G46" si="31">F34/J34*100</f>
        <v>188.64818355673327</v>
      </c>
      <c r="H34" s="2">
        <f t="shared" si="24"/>
        <v>15.235229916897508</v>
      </c>
      <c r="I34" s="1">
        <f t="shared" si="25"/>
        <v>60.038184854869172</v>
      </c>
      <c r="J34" s="13">
        <v>5830873</v>
      </c>
      <c r="K34" s="2">
        <f t="shared" ref="K34:K46" si="32">J34/N34*100</f>
        <v>73.015670473390031</v>
      </c>
      <c r="L34" s="2">
        <f t="shared" si="26"/>
        <v>8.0760013850415504</v>
      </c>
      <c r="M34" s="1">
        <f t="shared" si="27"/>
        <v>31.825477310685866</v>
      </c>
      <c r="N34" s="13">
        <v>7985783</v>
      </c>
      <c r="O34" s="2">
        <f t="shared" ref="O34:O46" si="33">N34/R34*100</f>
        <v>84.990011326988096</v>
      </c>
      <c r="P34" s="2">
        <f t="shared" si="28"/>
        <v>11.060641274238227</v>
      </c>
      <c r="Q34" s="1">
        <f t="shared" si="29"/>
        <v>43.357401525639979</v>
      </c>
      <c r="R34" s="13">
        <v>9396143</v>
      </c>
      <c r="S34" s="2">
        <f t="shared" ref="S34:S46" si="34">R34/V34*100</f>
        <v>84.435675704722982</v>
      </c>
      <c r="T34" s="2">
        <f t="shared" ref="T34:T45" si="35">IF(ISERROR(R34/$R$46*100),"",R34/$R$46*100)</f>
        <v>12.889085048010973</v>
      </c>
      <c r="U34" s="1">
        <f t="shared" si="30"/>
        <v>50.841353151564014</v>
      </c>
      <c r="V34" s="16">
        <v>11128167</v>
      </c>
      <c r="W34" s="2"/>
      <c r="X34" s="2"/>
      <c r="Y34" s="1"/>
      <c r="Z34" s="1"/>
      <c r="AA34" s="108"/>
    </row>
    <row r="35" spans="1:27" ht="17.25" customHeight="1" x14ac:dyDescent="0.25">
      <c r="A35" s="104"/>
      <c r="B35" s="126" t="s">
        <v>32</v>
      </c>
      <c r="C35" s="126"/>
      <c r="D35" s="126"/>
      <c r="E35" s="105"/>
      <c r="F35" s="113">
        <v>37992267</v>
      </c>
      <c r="G35" s="2">
        <f t="shared" si="31"/>
        <v>107.17109562380433</v>
      </c>
      <c r="H35" s="2">
        <f t="shared" si="24"/>
        <v>52.620868421052634</v>
      </c>
      <c r="I35" s="1">
        <f t="shared" si="25"/>
        <v>207.36552337703449</v>
      </c>
      <c r="J35" s="13">
        <v>35450106</v>
      </c>
      <c r="K35" s="2">
        <f t="shared" si="32"/>
        <v>101.98276338228492</v>
      </c>
      <c r="L35" s="2">
        <f t="shared" si="26"/>
        <v>49.099869806094183</v>
      </c>
      <c r="M35" s="1">
        <f t="shared" si="27"/>
        <v>193.49015904898098</v>
      </c>
      <c r="N35" s="13">
        <v>34760880</v>
      </c>
      <c r="O35" s="2">
        <f t="shared" si="33"/>
        <v>100.35624120190936</v>
      </c>
      <c r="P35" s="2">
        <f t="shared" si="28"/>
        <v>48.145263157894732</v>
      </c>
      <c r="Q35" s="1">
        <f t="shared" si="29"/>
        <v>188.72807231859272</v>
      </c>
      <c r="R35" s="13">
        <v>34637487</v>
      </c>
      <c r="S35" s="2">
        <f t="shared" si="34"/>
        <v>101.98237319953751</v>
      </c>
      <c r="T35" s="2">
        <f t="shared" si="35"/>
        <v>47.513699588477365</v>
      </c>
      <c r="U35" s="1">
        <f t="shared" si="30"/>
        <v>187.41910471665955</v>
      </c>
      <c r="V35" s="16">
        <v>33964190</v>
      </c>
      <c r="W35" s="2"/>
      <c r="X35" s="2"/>
      <c r="Y35" s="1"/>
      <c r="Z35" s="1"/>
      <c r="AA35" s="108"/>
    </row>
    <row r="36" spans="1:27" ht="17.25" customHeight="1" x14ac:dyDescent="0.25">
      <c r="A36" s="104"/>
      <c r="B36" s="126" t="s">
        <v>33</v>
      </c>
      <c r="C36" s="126"/>
      <c r="D36" s="126"/>
      <c r="E36" s="105"/>
      <c r="F36" s="113">
        <v>5803325</v>
      </c>
      <c r="G36" s="2">
        <f t="shared" si="31"/>
        <v>79.3039598514586</v>
      </c>
      <c r="H36" s="2">
        <f t="shared" si="24"/>
        <v>8.0378462603878109</v>
      </c>
      <c r="I36" s="1">
        <f t="shared" si="25"/>
        <v>31.675117622015783</v>
      </c>
      <c r="J36" s="13">
        <v>7317825</v>
      </c>
      <c r="K36" s="2">
        <f t="shared" si="32"/>
        <v>122.50136766890962</v>
      </c>
      <c r="L36" s="2">
        <f t="shared" si="26"/>
        <v>10.135491689750692</v>
      </c>
      <c r="M36" s="1">
        <f t="shared" si="27"/>
        <v>39.941407316034798</v>
      </c>
      <c r="N36" s="13">
        <v>5973668</v>
      </c>
      <c r="O36" s="2">
        <f t="shared" si="33"/>
        <v>101.57008810598154</v>
      </c>
      <c r="P36" s="2">
        <f t="shared" si="28"/>
        <v>8.273778393351801</v>
      </c>
      <c r="Q36" s="1">
        <f t="shared" si="29"/>
        <v>32.432977712625892</v>
      </c>
      <c r="R36" s="13">
        <v>5881326</v>
      </c>
      <c r="S36" s="2">
        <f t="shared" si="34"/>
        <v>117.03283583039953</v>
      </c>
      <c r="T36" s="2">
        <f t="shared" si="35"/>
        <v>8.0676625514403284</v>
      </c>
      <c r="U36" s="1">
        <f t="shared" si="30"/>
        <v>31.823118503568473</v>
      </c>
      <c r="V36" s="16">
        <v>5025364</v>
      </c>
      <c r="W36" s="2"/>
      <c r="X36" s="2"/>
      <c r="Y36" s="1"/>
      <c r="Z36" s="1"/>
      <c r="AA36" s="108"/>
    </row>
    <row r="37" spans="1:27" ht="17.25" customHeight="1" x14ac:dyDescent="0.25">
      <c r="A37" s="104"/>
      <c r="B37" s="126" t="s">
        <v>62</v>
      </c>
      <c r="C37" s="126"/>
      <c r="D37" s="126"/>
      <c r="E37" s="105"/>
      <c r="F37" s="113">
        <v>330756</v>
      </c>
      <c r="G37" s="2">
        <f t="shared" si="31"/>
        <v>94.46311935409247</v>
      </c>
      <c r="H37" s="2">
        <f t="shared" si="24"/>
        <v>0.4581108033240997</v>
      </c>
      <c r="I37" s="1">
        <f t="shared" si="25"/>
        <v>1.8052987217134062</v>
      </c>
      <c r="J37" s="13">
        <v>350143</v>
      </c>
      <c r="K37" s="2">
        <f t="shared" si="32"/>
        <v>67.186348704408687</v>
      </c>
      <c r="L37" s="2">
        <f t="shared" si="26"/>
        <v>0.48496260387811635</v>
      </c>
      <c r="M37" s="1">
        <f t="shared" si="27"/>
        <v>1.911114871134302</v>
      </c>
      <c r="N37" s="13">
        <v>521152</v>
      </c>
      <c r="O37" s="2">
        <f t="shared" si="33"/>
        <v>86.58678416439048</v>
      </c>
      <c r="P37" s="2">
        <f t="shared" si="28"/>
        <v>0.72181717451523542</v>
      </c>
      <c r="Q37" s="1">
        <f t="shared" si="29"/>
        <v>2.8295029454081493</v>
      </c>
      <c r="R37" s="13">
        <v>601884</v>
      </c>
      <c r="S37" s="2">
        <f t="shared" si="34"/>
        <v>117.28744860377654</v>
      </c>
      <c r="T37" s="2">
        <f>IF(ISERROR(R37/$R$46*100),"",R37/$R$46*100)</f>
        <v>0.8256296296296296</v>
      </c>
      <c r="U37" s="1">
        <f t="shared" si="30"/>
        <v>3.2567189537532535</v>
      </c>
      <c r="V37" s="16">
        <v>513170</v>
      </c>
      <c r="W37" s="2"/>
      <c r="X37" s="2"/>
      <c r="Y37" s="1"/>
      <c r="Z37" s="1"/>
      <c r="AA37" s="108"/>
    </row>
    <row r="38" spans="1:27" ht="17.25" customHeight="1" x14ac:dyDescent="0.25">
      <c r="A38" s="104"/>
      <c r="B38" s="126" t="s">
        <v>35</v>
      </c>
      <c r="C38" s="126"/>
      <c r="D38" s="126"/>
      <c r="E38" s="105"/>
      <c r="F38" s="113">
        <v>303972</v>
      </c>
      <c r="G38" s="2">
        <f t="shared" si="31"/>
        <v>105.78274260061595</v>
      </c>
      <c r="H38" s="2">
        <f t="shared" si="24"/>
        <v>0.42101385041551243</v>
      </c>
      <c r="I38" s="1">
        <f t="shared" si="25"/>
        <v>1.6591090200530527</v>
      </c>
      <c r="J38" s="13">
        <v>287355</v>
      </c>
      <c r="K38" s="2">
        <f t="shared" si="32"/>
        <v>25.265154212793345</v>
      </c>
      <c r="L38" s="2">
        <f t="shared" si="26"/>
        <v>0.39799861495844874</v>
      </c>
      <c r="M38" s="1">
        <f t="shared" si="27"/>
        <v>1.568411802591505</v>
      </c>
      <c r="N38" s="13">
        <v>1137357</v>
      </c>
      <c r="O38" s="2">
        <f t="shared" si="33"/>
        <v>347.18598993262981</v>
      </c>
      <c r="P38" s="2">
        <f t="shared" si="28"/>
        <v>1.575286703601108</v>
      </c>
      <c r="Q38" s="1">
        <f t="shared" si="29"/>
        <v>6.1750794038602494</v>
      </c>
      <c r="R38" s="13">
        <v>327593</v>
      </c>
      <c r="S38" s="2">
        <f t="shared" si="34"/>
        <v>102.23224316564723</v>
      </c>
      <c r="T38" s="2">
        <f t="shared" si="35"/>
        <v>0.44937311385459533</v>
      </c>
      <c r="U38" s="1">
        <f t="shared" si="30"/>
        <v>1.7725647005351355</v>
      </c>
      <c r="V38" s="16">
        <v>320440</v>
      </c>
      <c r="W38" s="2"/>
      <c r="X38" s="2"/>
      <c r="Y38" s="1"/>
      <c r="Z38" s="1"/>
      <c r="AA38" s="108"/>
    </row>
    <row r="39" spans="1:27" ht="17.25" customHeight="1" x14ac:dyDescent="0.25">
      <c r="A39" s="104"/>
      <c r="B39" s="126" t="s">
        <v>36</v>
      </c>
      <c r="C39" s="126"/>
      <c r="D39" s="126"/>
      <c r="E39" s="105"/>
      <c r="F39" s="113">
        <v>4949907</v>
      </c>
      <c r="G39" s="2">
        <f t="shared" si="31"/>
        <v>107.87634131495231</v>
      </c>
      <c r="H39" s="2">
        <f t="shared" si="24"/>
        <v>6.8558268698060951</v>
      </c>
      <c r="I39" s="1">
        <f t="shared" si="25"/>
        <v>27.017078389206066</v>
      </c>
      <c r="J39" s="13">
        <v>4588501</v>
      </c>
      <c r="K39" s="2">
        <f t="shared" si="32"/>
        <v>118.06373459041528</v>
      </c>
      <c r="L39" s="2">
        <f t="shared" si="26"/>
        <v>6.355264542936288</v>
      </c>
      <c r="M39" s="1">
        <f t="shared" si="27"/>
        <v>25.044488958267383</v>
      </c>
      <c r="N39" s="13">
        <v>3886461</v>
      </c>
      <c r="O39" s="2">
        <f t="shared" si="33"/>
        <v>90.403522667401717</v>
      </c>
      <c r="P39" s="2">
        <f t="shared" si="28"/>
        <v>5.3829099722991689</v>
      </c>
      <c r="Q39" s="1">
        <f t="shared" si="29"/>
        <v>21.100855118494991</v>
      </c>
      <c r="R39" s="13">
        <v>4299015</v>
      </c>
      <c r="S39" s="2">
        <f t="shared" si="34"/>
        <v>86.344501105663682</v>
      </c>
      <c r="T39" s="2">
        <f t="shared" si="35"/>
        <v>5.8971399176954726</v>
      </c>
      <c r="U39" s="1">
        <f t="shared" si="30"/>
        <v>23.261431825683257</v>
      </c>
      <c r="V39" s="16">
        <v>4978910</v>
      </c>
      <c r="W39" s="2"/>
      <c r="X39" s="2"/>
      <c r="Y39" s="1"/>
      <c r="Z39" s="1"/>
      <c r="AA39" s="108"/>
    </row>
    <row r="40" spans="1:27" ht="17.25" customHeight="1" x14ac:dyDescent="0.25">
      <c r="A40" s="104"/>
      <c r="B40" s="126" t="s">
        <v>37</v>
      </c>
      <c r="C40" s="126"/>
      <c r="D40" s="126"/>
      <c r="E40" s="105"/>
      <c r="F40" s="113">
        <v>3530656</v>
      </c>
      <c r="G40" s="2">
        <f t="shared" si="31"/>
        <v>189.31770885558063</v>
      </c>
      <c r="H40" s="2">
        <f t="shared" si="24"/>
        <v>4.8901052631578947</v>
      </c>
      <c r="I40" s="1">
        <f t="shared" si="25"/>
        <v>19.270667088759591</v>
      </c>
      <c r="J40" s="13">
        <v>1864937</v>
      </c>
      <c r="K40" s="2">
        <f t="shared" si="32"/>
        <v>90.314124589274783</v>
      </c>
      <c r="L40" s="2">
        <f t="shared" si="26"/>
        <v>2.5830152354570637</v>
      </c>
      <c r="M40" s="1">
        <f t="shared" si="27"/>
        <v>10.179009246018317</v>
      </c>
      <c r="N40" s="13">
        <v>2064945</v>
      </c>
      <c r="O40" s="2">
        <f t="shared" si="33"/>
        <v>132.76392274155481</v>
      </c>
      <c r="P40" s="2">
        <f t="shared" si="28"/>
        <v>2.860034626038781</v>
      </c>
      <c r="Q40" s="1">
        <f t="shared" si="29"/>
        <v>11.211254988191222</v>
      </c>
      <c r="R40" s="13">
        <v>1555351</v>
      </c>
      <c r="S40" s="2">
        <f t="shared" si="34"/>
        <v>97.200628693024697</v>
      </c>
      <c r="T40" s="2">
        <f t="shared" si="35"/>
        <v>2.1335404663923181</v>
      </c>
      <c r="U40" s="1">
        <f t="shared" si="30"/>
        <v>8.4158094939208823</v>
      </c>
      <c r="V40" s="16">
        <v>1600145</v>
      </c>
      <c r="W40" s="2"/>
      <c r="X40" s="2"/>
      <c r="Y40" s="1"/>
      <c r="Z40" s="1"/>
      <c r="AA40" s="108"/>
    </row>
    <row r="41" spans="1:27" ht="17.25" customHeight="1" x14ac:dyDescent="0.25">
      <c r="A41" s="104"/>
      <c r="B41" s="126" t="s">
        <v>38</v>
      </c>
      <c r="C41" s="126"/>
      <c r="D41" s="126"/>
      <c r="E41" s="105"/>
      <c r="F41" s="113">
        <v>9093160</v>
      </c>
      <c r="G41" s="2">
        <f t="shared" si="31"/>
        <v>100.17614518884794</v>
      </c>
      <c r="H41" s="2">
        <f t="shared" si="24"/>
        <v>12.594404432132963</v>
      </c>
      <c r="I41" s="1">
        <f t="shared" si="25"/>
        <v>49.631360048904561</v>
      </c>
      <c r="J41" s="13">
        <v>9077171</v>
      </c>
      <c r="K41" s="2">
        <f t="shared" si="32"/>
        <v>132.88953233193971</v>
      </c>
      <c r="L41" s="2">
        <f t="shared" si="26"/>
        <v>12.572259002770084</v>
      </c>
      <c r="M41" s="1">
        <f t="shared" si="27"/>
        <v>49.544090517100223</v>
      </c>
      <c r="N41" s="13">
        <v>6830614</v>
      </c>
      <c r="O41" s="2">
        <f t="shared" si="33"/>
        <v>115.12515912557913</v>
      </c>
      <c r="P41" s="2">
        <f t="shared" si="28"/>
        <v>9.4606842105263151</v>
      </c>
      <c r="Q41" s="1">
        <f t="shared" si="29"/>
        <v>37.085615006650919</v>
      </c>
      <c r="R41" s="13">
        <v>5933207</v>
      </c>
      <c r="S41" s="2">
        <f t="shared" si="34"/>
        <v>97.219405712428056</v>
      </c>
      <c r="T41" s="2">
        <f t="shared" si="35"/>
        <v>8.1388299039780527</v>
      </c>
      <c r="U41" s="1">
        <f t="shared" si="30"/>
        <v>32.103840097828616</v>
      </c>
      <c r="V41" s="16">
        <v>6102904</v>
      </c>
      <c r="W41" s="2"/>
      <c r="X41" s="2"/>
      <c r="Y41" s="1"/>
      <c r="Z41" s="1"/>
      <c r="AA41" s="108"/>
    </row>
    <row r="42" spans="1:27" ht="17.25" customHeight="1" x14ac:dyDescent="0.25">
      <c r="A42" s="104"/>
      <c r="B42" s="126" t="s">
        <v>39</v>
      </c>
      <c r="C42" s="126"/>
      <c r="D42" s="126"/>
      <c r="E42" s="105"/>
      <c r="F42" s="113">
        <v>4</v>
      </c>
      <c r="G42" s="2">
        <f t="shared" si="31"/>
        <v>100</v>
      </c>
      <c r="H42" s="2">
        <f t="shared" si="24"/>
        <v>5.5401662049861494E-6</v>
      </c>
      <c r="I42" s="1">
        <f t="shared" si="25"/>
        <v>2.1832392721080265E-5</v>
      </c>
      <c r="J42" s="13">
        <v>4</v>
      </c>
      <c r="K42" s="2">
        <f t="shared" si="32"/>
        <v>100</v>
      </c>
      <c r="L42" s="2">
        <f t="shared" si="26"/>
        <v>5.5401662049861494E-6</v>
      </c>
      <c r="M42" s="1">
        <f t="shared" si="27"/>
        <v>2.1832392721080265E-5</v>
      </c>
      <c r="N42" s="13">
        <v>4</v>
      </c>
      <c r="O42" s="2">
        <f t="shared" si="33"/>
        <v>100</v>
      </c>
      <c r="P42" s="2">
        <f t="shared" si="28"/>
        <v>5.5401662049861494E-6</v>
      </c>
      <c r="Q42" s="1">
        <f t="shared" si="29"/>
        <v>2.1717295110893939E-5</v>
      </c>
      <c r="R42" s="13">
        <v>4</v>
      </c>
      <c r="S42" s="2">
        <f t="shared" si="34"/>
        <v>100</v>
      </c>
      <c r="T42" s="2">
        <f t="shared" si="35"/>
        <v>5.486968449931413E-6</v>
      </c>
      <c r="U42" s="1">
        <f t="shared" si="30"/>
        <v>2.1643499104500224E-5</v>
      </c>
      <c r="V42" s="16">
        <v>4</v>
      </c>
      <c r="W42" s="2"/>
      <c r="X42" s="2"/>
      <c r="Y42" s="1"/>
      <c r="Z42" s="1"/>
      <c r="AA42" s="108"/>
    </row>
    <row r="43" spans="1:27" ht="17.25" customHeight="1" x14ac:dyDescent="0.25">
      <c r="A43" s="104"/>
      <c r="B43" s="126" t="s">
        <v>40</v>
      </c>
      <c r="C43" s="126"/>
      <c r="D43" s="126"/>
      <c r="E43" s="105"/>
      <c r="F43" s="113">
        <v>5734248</v>
      </c>
      <c r="G43" s="2">
        <f t="shared" si="31"/>
        <v>91.020705283131349</v>
      </c>
      <c r="H43" s="2">
        <f t="shared" si="24"/>
        <v>7.9421717451523541</v>
      </c>
      <c r="I43" s="1">
        <f t="shared" si="25"/>
        <v>31.298088574017271</v>
      </c>
      <c r="J43" s="13">
        <v>6299938</v>
      </c>
      <c r="K43" s="2">
        <f t="shared" si="32"/>
        <v>90.074893006416403</v>
      </c>
      <c r="L43" s="2">
        <f t="shared" si="26"/>
        <v>8.7256759002770075</v>
      </c>
      <c r="M43" s="1">
        <f t="shared" si="27"/>
        <v>34.385680133614244</v>
      </c>
      <c r="N43" s="13">
        <v>6994111</v>
      </c>
      <c r="O43" s="2">
        <f t="shared" si="33"/>
        <v>83.318226138564086</v>
      </c>
      <c r="P43" s="2">
        <f t="shared" si="28"/>
        <v>9.6871343490304707</v>
      </c>
      <c r="Q43" s="1">
        <f t="shared" si="29"/>
        <v>37.973293156337377</v>
      </c>
      <c r="R43" s="13">
        <v>8394455</v>
      </c>
      <c r="S43" s="2">
        <f t="shared" si="34"/>
        <v>122.99250598079816</v>
      </c>
      <c r="T43" s="2">
        <f t="shared" si="35"/>
        <v>11.515027434842249</v>
      </c>
      <c r="U43" s="1">
        <f t="shared" si="30"/>
        <v>45.421344818816856</v>
      </c>
      <c r="V43" s="16">
        <v>6825176</v>
      </c>
      <c r="W43" s="2"/>
      <c r="X43" s="2"/>
      <c r="Y43" s="1"/>
      <c r="Z43" s="1"/>
      <c r="AA43" s="108"/>
    </row>
    <row r="44" spans="1:27" ht="17.25" customHeight="1" x14ac:dyDescent="0.25">
      <c r="A44" s="104"/>
      <c r="B44" s="126" t="s">
        <v>41</v>
      </c>
      <c r="C44" s="126"/>
      <c r="D44" s="126"/>
      <c r="E44" s="105"/>
      <c r="F44" s="113">
        <v>2352535</v>
      </c>
      <c r="G44" s="2">
        <f t="shared" si="31"/>
        <v>154.45337776797345</v>
      </c>
      <c r="H44" s="2">
        <f t="shared" si="24"/>
        <v>3.2583587257617728</v>
      </c>
      <c r="I44" s="1">
        <f t="shared" si="25"/>
        <v>12.840367002521642</v>
      </c>
      <c r="J44" s="13">
        <v>1523136</v>
      </c>
      <c r="K44" s="2">
        <f t="shared" si="32"/>
        <v>99.572067919999057</v>
      </c>
      <c r="L44" s="2">
        <f t="shared" si="26"/>
        <v>2.109606648199446</v>
      </c>
      <c r="M44" s="1">
        <f t="shared" si="27"/>
        <v>8.3134258299038279</v>
      </c>
      <c r="N44" s="13">
        <v>1529682</v>
      </c>
      <c r="O44" s="2">
        <f t="shared" si="33"/>
        <v>112.93850290674065</v>
      </c>
      <c r="P44" s="2">
        <f t="shared" si="28"/>
        <v>2.1186731301939057</v>
      </c>
      <c r="Q44" s="1">
        <f t="shared" si="29"/>
        <v>8.3051388549556151</v>
      </c>
      <c r="R44" s="13">
        <v>1354438</v>
      </c>
      <c r="S44" s="2">
        <f t="shared" si="34"/>
        <v>78.608738650688451</v>
      </c>
      <c r="T44" s="2">
        <f t="shared" si="35"/>
        <v>1.8579396433470508</v>
      </c>
      <c r="U44" s="1">
        <f t="shared" si="30"/>
        <v>7.3286944100252684</v>
      </c>
      <c r="V44" s="16">
        <v>1723012</v>
      </c>
      <c r="W44" s="2"/>
      <c r="X44" s="2"/>
      <c r="Y44" s="1"/>
      <c r="Z44" s="1"/>
      <c r="AA44" s="108"/>
    </row>
    <row r="45" spans="1:27" ht="16.5" customHeight="1" x14ac:dyDescent="0.25">
      <c r="A45" s="104"/>
      <c r="B45" s="126" t="s">
        <v>42</v>
      </c>
      <c r="C45" s="126"/>
      <c r="D45" s="126"/>
      <c r="E45" s="105"/>
      <c r="F45" s="113">
        <v>100000</v>
      </c>
      <c r="G45" s="2">
        <f t="shared" si="31"/>
        <v>100</v>
      </c>
      <c r="H45" s="2">
        <f t="shared" si="24"/>
        <v>0.13850415512465375</v>
      </c>
      <c r="I45" s="1">
        <f t="shared" si="25"/>
        <v>0.54580981802700668</v>
      </c>
      <c r="J45" s="13">
        <v>100000</v>
      </c>
      <c r="K45" s="2">
        <f t="shared" si="32"/>
        <v>100</v>
      </c>
      <c r="L45" s="2">
        <f t="shared" si="26"/>
        <v>0.13850415512465375</v>
      </c>
      <c r="M45" s="1">
        <f t="shared" si="27"/>
        <v>0.54580981802700668</v>
      </c>
      <c r="N45" s="13">
        <v>100000</v>
      </c>
      <c r="O45" s="2">
        <f t="shared" si="33"/>
        <v>100</v>
      </c>
      <c r="P45" s="2">
        <f t="shared" si="28"/>
        <v>0.13850415512465375</v>
      </c>
      <c r="Q45" s="1">
        <f t="shared" si="29"/>
        <v>0.54293237777234848</v>
      </c>
      <c r="R45" s="13">
        <v>100000</v>
      </c>
      <c r="S45" s="2">
        <f t="shared" si="34"/>
        <v>100</v>
      </c>
      <c r="T45" s="2">
        <f t="shared" si="35"/>
        <v>0.1371742112482853</v>
      </c>
      <c r="U45" s="1">
        <f t="shared" si="30"/>
        <v>0.54108747761250564</v>
      </c>
      <c r="V45" s="16">
        <v>100000</v>
      </c>
      <c r="W45" s="2"/>
      <c r="X45" s="2"/>
      <c r="Y45" s="1"/>
      <c r="Z45" s="1"/>
      <c r="AA45" s="101"/>
    </row>
    <row r="46" spans="1:27" ht="18" customHeight="1" x14ac:dyDescent="0.25">
      <c r="A46" s="109"/>
      <c r="B46" s="124" t="s">
        <v>63</v>
      </c>
      <c r="C46" s="124"/>
      <c r="D46" s="124"/>
      <c r="E46" s="110"/>
      <c r="F46" s="115">
        <f>SUM(F33:F45)</f>
        <v>81600000</v>
      </c>
      <c r="G46" s="6">
        <f t="shared" si="31"/>
        <v>111.62790697674419</v>
      </c>
      <c r="H46" s="6">
        <f t="shared" si="24"/>
        <v>113.01939058171746</v>
      </c>
      <c r="I46" s="5">
        <f t="shared" si="25"/>
        <v>445.38081151003746</v>
      </c>
      <c r="J46" s="15">
        <v>73100000</v>
      </c>
      <c r="K46" s="6">
        <f t="shared" si="32"/>
        <v>101.24653739612188</v>
      </c>
      <c r="L46" s="6">
        <f t="shared" si="26"/>
        <v>101.24653739612188</v>
      </c>
      <c r="M46" s="5">
        <f t="shared" si="27"/>
        <v>398.9869769777419</v>
      </c>
      <c r="N46" s="15">
        <v>72200000</v>
      </c>
      <c r="O46" s="6">
        <f t="shared" si="33"/>
        <v>99.039780521262003</v>
      </c>
      <c r="P46" s="6">
        <f t="shared" si="28"/>
        <v>100</v>
      </c>
      <c r="Q46" s="5">
        <f t="shared" si="29"/>
        <v>391.99717675163561</v>
      </c>
      <c r="R46" s="15">
        <v>72900000</v>
      </c>
      <c r="S46" s="6">
        <f t="shared" si="34"/>
        <v>100.27510316368637</v>
      </c>
      <c r="T46" s="6">
        <f>IF(ISERROR(R46/$R$46*100),"",R46/$R$46*100)</f>
        <v>100</v>
      </c>
      <c r="U46" s="5">
        <f t="shared" si="30"/>
        <v>394.45277117951662</v>
      </c>
      <c r="V46" s="18">
        <v>72700000</v>
      </c>
      <c r="W46" s="2"/>
      <c r="X46" s="2"/>
      <c r="Y46" s="1"/>
      <c r="Z46" s="1"/>
      <c r="AA46" s="101"/>
    </row>
    <row r="47" spans="1:27" ht="13.5" customHeight="1" x14ac:dyDescent="0.25">
      <c r="B47" s="125" t="s">
        <v>88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X47" s="101"/>
      <c r="Y47" s="101"/>
      <c r="Z47" s="101"/>
    </row>
    <row r="48" spans="1:27" x14ac:dyDescent="0.25">
      <c r="B48" s="100" t="s">
        <v>64</v>
      </c>
      <c r="M48" s="111"/>
      <c r="N48" s="111" t="s">
        <v>101</v>
      </c>
      <c r="P48" s="111" t="s">
        <v>94</v>
      </c>
      <c r="R48" s="111" t="s">
        <v>91</v>
      </c>
      <c r="T48" s="111" t="s">
        <v>87</v>
      </c>
      <c r="V48" s="111" t="s">
        <v>86</v>
      </c>
      <c r="X48" s="101"/>
      <c r="Y48" s="101"/>
      <c r="Z48" s="101"/>
    </row>
    <row r="49" spans="2:26" x14ac:dyDescent="0.25">
      <c r="D49" s="100" t="s">
        <v>72</v>
      </c>
      <c r="M49" s="116"/>
      <c r="N49" s="116">
        <v>182630</v>
      </c>
      <c r="P49" s="12">
        <v>183214</v>
      </c>
      <c r="R49" s="12">
        <v>184185</v>
      </c>
      <c r="T49" s="12">
        <v>184813</v>
      </c>
      <c r="V49" s="112">
        <v>185790</v>
      </c>
      <c r="X49" s="101"/>
      <c r="Y49" s="101"/>
      <c r="Z49" s="101"/>
    </row>
    <row r="50" spans="2:26" x14ac:dyDescent="0.25">
      <c r="B50" s="100" t="s">
        <v>44</v>
      </c>
      <c r="X50" s="101"/>
      <c r="Y50" s="101"/>
      <c r="Z50" s="101"/>
    </row>
  </sheetData>
  <mergeCells count="67">
    <mergeCell ref="B11:D11"/>
    <mergeCell ref="J4:M4"/>
    <mergeCell ref="V5:V6"/>
    <mergeCell ref="F4:I4"/>
    <mergeCell ref="F5:F6"/>
    <mergeCell ref="G5:G6"/>
    <mergeCell ref="H5:H6"/>
    <mergeCell ref="I5:I6"/>
    <mergeCell ref="Z5:Z6"/>
    <mergeCell ref="A7:E7"/>
    <mergeCell ref="B8:D8"/>
    <mergeCell ref="B9:D9"/>
    <mergeCell ref="B10:D10"/>
    <mergeCell ref="A4:E6"/>
    <mergeCell ref="X5:X6"/>
    <mergeCell ref="Y5:Y6"/>
    <mergeCell ref="W5:W6"/>
    <mergeCell ref="S5:S6"/>
    <mergeCell ref="T5:T6"/>
    <mergeCell ref="U5:U6"/>
    <mergeCell ref="R4:U4"/>
    <mergeCell ref="R5:R6"/>
    <mergeCell ref="N4:Q4"/>
    <mergeCell ref="Q5:Q6"/>
    <mergeCell ref="B20:D20"/>
    <mergeCell ref="B18:D18"/>
    <mergeCell ref="B17:D17"/>
    <mergeCell ref="B13:D13"/>
    <mergeCell ref="P5:P6"/>
    <mergeCell ref="B19:D19"/>
    <mergeCell ref="B12:D12"/>
    <mergeCell ref="B14:D14"/>
    <mergeCell ref="B15:D15"/>
    <mergeCell ref="B16:D16"/>
    <mergeCell ref="J5:J6"/>
    <mergeCell ref="K5:K6"/>
    <mergeCell ref="L5:L6"/>
    <mergeCell ref="M5:M6"/>
    <mergeCell ref="N5:N6"/>
    <mergeCell ref="O5:O6"/>
    <mergeCell ref="B21:D21"/>
    <mergeCell ref="B22:D22"/>
    <mergeCell ref="B23:D23"/>
    <mergeCell ref="B26:D26"/>
    <mergeCell ref="B27:D27"/>
    <mergeCell ref="B24:D24"/>
    <mergeCell ref="B25:D25"/>
    <mergeCell ref="B36:D36"/>
    <mergeCell ref="B37:D37"/>
    <mergeCell ref="B28:D28"/>
    <mergeCell ref="B29:D29"/>
    <mergeCell ref="A32:E32"/>
    <mergeCell ref="B33:D33"/>
    <mergeCell ref="B30:D30"/>
    <mergeCell ref="B31:D31"/>
    <mergeCell ref="B34:D34"/>
    <mergeCell ref="B35:D35"/>
    <mergeCell ref="B46:D46"/>
    <mergeCell ref="B47:V47"/>
    <mergeCell ref="B38:D38"/>
    <mergeCell ref="B39:D39"/>
    <mergeCell ref="B40:D40"/>
    <mergeCell ref="B41:D41"/>
    <mergeCell ref="B42:D42"/>
    <mergeCell ref="B43:D43"/>
    <mergeCell ref="B44:D44"/>
    <mergeCell ref="B45:D45"/>
  </mergeCells>
  <phoneticPr fontId="2"/>
  <pageMargins left="0.54" right="0.34" top="0.55000000000000004" bottom="0.47" header="0.51181102362204722" footer="0.51181102362204722"/>
  <pageSetup paperSize="9" scale="60" firstPageNumber="113" fitToHeight="0" orientation="landscape" useFirstPageNumber="1" r:id="rId1"/>
  <headerFooter alignWithMargins="0"/>
  <ignoredErrors>
    <ignoredError sqref="O8:Q46 K9:L46 G8:I46 K8:L8 F46 F31" unlockedFormula="1"/>
    <ignoredError sqref="M8:M15 M17:M46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Normal="100" zoomScaleSheetLayoutView="100" workbookViewId="0"/>
  </sheetViews>
  <sheetFormatPr defaultRowHeight="15.75" x14ac:dyDescent="0.15"/>
  <cols>
    <col min="1" max="1" width="6.875" style="27" customWidth="1"/>
    <col min="2" max="2" width="8.625" style="27" customWidth="1"/>
    <col min="3" max="3" width="9.625" style="27" customWidth="1"/>
    <col min="4" max="4" width="11.625" style="27" customWidth="1"/>
    <col min="5" max="5" width="6.25" style="27" customWidth="1"/>
    <col min="6" max="16384" width="9" style="27"/>
  </cols>
  <sheetData>
    <row r="1" spans="1:5" ht="27.75" customHeight="1" x14ac:dyDescent="0.15">
      <c r="A1" s="25" t="s">
        <v>66</v>
      </c>
      <c r="B1" s="26"/>
      <c r="C1" s="26"/>
      <c r="D1" s="117" t="s">
        <v>100</v>
      </c>
      <c r="E1" s="26"/>
    </row>
    <row r="2" spans="1:5" ht="18" customHeight="1" x14ac:dyDescent="0.15">
      <c r="A2" s="28"/>
      <c r="B2" s="26"/>
      <c r="C2" s="26"/>
      <c r="D2" s="26"/>
      <c r="E2" s="26"/>
    </row>
    <row r="3" spans="1:5" ht="21.75" customHeight="1" x14ac:dyDescent="0.15">
      <c r="A3" s="26"/>
      <c r="B3" s="29" t="s">
        <v>65</v>
      </c>
      <c r="C3" s="29"/>
      <c r="D3" s="30"/>
      <c r="E3" s="29"/>
    </row>
    <row r="4" spans="1:5" ht="21.75" customHeight="1" x14ac:dyDescent="0.15">
      <c r="A4" s="26"/>
      <c r="B4" s="29"/>
      <c r="C4" s="143">
        <v>19788798</v>
      </c>
      <c r="D4" s="143"/>
      <c r="E4" s="31" t="s">
        <v>4</v>
      </c>
    </row>
    <row r="5" spans="1:5" ht="21.75" customHeight="1" x14ac:dyDescent="0.15">
      <c r="A5" s="26"/>
      <c r="B5" s="29" t="s">
        <v>46</v>
      </c>
      <c r="C5" s="32"/>
      <c r="D5" s="32"/>
      <c r="E5" s="29"/>
    </row>
    <row r="6" spans="1:5" ht="21.75" customHeight="1" x14ac:dyDescent="0.15">
      <c r="A6" s="26"/>
      <c r="B6" s="29"/>
      <c r="C6" s="143">
        <v>922098</v>
      </c>
      <c r="D6" s="143"/>
      <c r="E6" s="31" t="s">
        <v>4</v>
      </c>
    </row>
    <row r="7" spans="1:5" ht="21.75" customHeight="1" x14ac:dyDescent="0.15">
      <c r="A7" s="26"/>
      <c r="B7" s="29" t="s">
        <v>47</v>
      </c>
      <c r="C7" s="32"/>
      <c r="D7" s="32"/>
      <c r="E7" s="29"/>
    </row>
    <row r="8" spans="1:5" ht="21.75" customHeight="1" x14ac:dyDescent="0.15">
      <c r="A8" s="26"/>
      <c r="B8" s="29"/>
      <c r="C8" s="144">
        <v>16846758</v>
      </c>
      <c r="D8" s="144"/>
      <c r="E8" s="31" t="s">
        <v>4</v>
      </c>
    </row>
    <row r="9" spans="1:5" ht="21.75" customHeight="1" x14ac:dyDescent="0.15">
      <c r="A9" s="26"/>
      <c r="B9" s="29" t="s">
        <v>48</v>
      </c>
      <c r="C9" s="32"/>
      <c r="D9" s="32"/>
      <c r="E9" s="29"/>
    </row>
    <row r="10" spans="1:5" ht="21.75" customHeight="1" x14ac:dyDescent="0.15">
      <c r="A10" s="26"/>
      <c r="B10" s="29"/>
      <c r="C10" s="144">
        <v>3516066</v>
      </c>
      <c r="D10" s="144"/>
      <c r="E10" s="31" t="s">
        <v>4</v>
      </c>
    </row>
    <row r="11" spans="1:5" ht="21.75" customHeight="1" x14ac:dyDescent="0.15">
      <c r="A11" s="26"/>
      <c r="B11" s="29"/>
      <c r="C11" s="33"/>
      <c r="D11" s="33"/>
      <c r="E11" s="31"/>
    </row>
    <row r="12" spans="1:5" ht="21.75" customHeight="1" x14ac:dyDescent="0.15">
      <c r="A12" s="26"/>
      <c r="B12" s="29" t="s">
        <v>44</v>
      </c>
      <c r="C12" s="29"/>
      <c r="D12" s="29"/>
      <c r="E12" s="29"/>
    </row>
    <row r="13" spans="1:5" x14ac:dyDescent="0.15">
      <c r="A13" s="26"/>
      <c r="B13" s="26"/>
      <c r="C13" s="142"/>
      <c r="D13" s="142"/>
      <c r="E13" s="34"/>
    </row>
    <row r="14" spans="1:5" x14ac:dyDescent="0.15">
      <c r="A14" s="26"/>
      <c r="B14" s="26"/>
      <c r="C14" s="26"/>
      <c r="D14" s="26"/>
      <c r="E14" s="26"/>
    </row>
  </sheetData>
  <mergeCells count="5">
    <mergeCell ref="C13:D13"/>
    <mergeCell ref="C4:D4"/>
    <mergeCell ref="C6:D6"/>
    <mergeCell ref="C8:D8"/>
    <mergeCell ref="C10:D10"/>
  </mergeCells>
  <phoneticPr fontId="2"/>
  <pageMargins left="0.74803149606299213" right="0.74803149606299213" top="0.98425196850393704" bottom="0.35433070866141736" header="0.51181102362204722" footer="0.23622047244094491"/>
  <pageSetup paperSize="9" scale="90" firstPageNumber="11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view="pageBreakPreview" zoomScale="75" zoomScaleNormal="75" zoomScaleSheetLayoutView="75" workbookViewId="0"/>
  </sheetViews>
  <sheetFormatPr defaultRowHeight="15.75" x14ac:dyDescent="0.15"/>
  <cols>
    <col min="1" max="1" width="4.125" style="27" customWidth="1"/>
    <col min="2" max="2" width="20.5" style="85" customWidth="1"/>
    <col min="3" max="3" width="1.5" style="27" customWidth="1"/>
    <col min="4" max="4" width="13.75" style="27" customWidth="1"/>
    <col min="5" max="5" width="6.5" style="27" customWidth="1"/>
    <col min="6" max="6" width="13.75" style="27" customWidth="1"/>
    <col min="7" max="7" width="6.5" style="27" customWidth="1"/>
    <col min="8" max="8" width="13.75" style="27" customWidth="1"/>
    <col min="9" max="9" width="6.5" style="27" customWidth="1"/>
    <col min="10" max="10" width="13.75" style="27" customWidth="1"/>
    <col min="11" max="11" width="6.5" style="27" customWidth="1"/>
    <col min="12" max="12" width="13.75" style="27" customWidth="1"/>
    <col min="13" max="13" width="6.5" style="27" customWidth="1"/>
    <col min="14" max="14" width="13.875" style="38" customWidth="1"/>
    <col min="15" max="15" width="6.5" style="27" customWidth="1"/>
    <col min="16" max="16" width="13.875" style="38" customWidth="1"/>
    <col min="17" max="17" width="6.5" style="27" customWidth="1"/>
    <col min="18" max="18" width="13.875" style="38" customWidth="1"/>
    <col min="19" max="19" width="6.5" style="27" customWidth="1"/>
    <col min="20" max="20" width="13.875" style="38" customWidth="1"/>
    <col min="21" max="21" width="6.5" style="27" customWidth="1"/>
    <col min="22" max="22" width="13.875" style="27" customWidth="1"/>
    <col min="23" max="23" width="6.5" style="27" customWidth="1"/>
    <col min="24" max="24" width="5.5" style="27" customWidth="1"/>
    <col min="25" max="25" width="11.375" style="27" customWidth="1"/>
    <col min="26" max="26" width="6.75" style="27" customWidth="1"/>
    <col min="27" max="27" width="10.125" style="27" customWidth="1"/>
    <col min="28" max="28" width="7.625" style="27" customWidth="1"/>
    <col min="29" max="16384" width="9" style="27"/>
  </cols>
  <sheetData>
    <row r="1" spans="1:28" ht="21.75" customHeight="1" x14ac:dyDescent="0.15">
      <c r="A1" s="35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O1" s="38"/>
      <c r="Q1" s="38"/>
      <c r="S1" s="38"/>
      <c r="U1" s="38"/>
      <c r="V1" s="38"/>
      <c r="W1" s="38"/>
      <c r="X1" s="38"/>
      <c r="Y1" s="38"/>
      <c r="Z1" s="38"/>
    </row>
    <row r="2" spans="1:28" ht="4.5" customHeight="1" x14ac:dyDescent="0.15">
      <c r="A2" s="37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O2" s="38"/>
      <c r="Q2" s="38"/>
      <c r="S2" s="38"/>
      <c r="U2" s="38"/>
      <c r="V2" s="38"/>
      <c r="W2" s="38"/>
      <c r="X2" s="38"/>
      <c r="Y2" s="38"/>
      <c r="Z2" s="38"/>
    </row>
    <row r="3" spans="1:28" ht="22.5" customHeight="1" x14ac:dyDescent="0.25">
      <c r="A3" s="39" t="s">
        <v>89</v>
      </c>
      <c r="B3" s="40"/>
      <c r="C3" s="41"/>
      <c r="D3" s="41"/>
      <c r="E3" s="41"/>
      <c r="F3" s="41"/>
      <c r="G3" s="41"/>
      <c r="H3" s="41"/>
      <c r="I3" s="41"/>
      <c r="J3" s="42"/>
      <c r="K3" s="42"/>
      <c r="L3" s="42"/>
      <c r="M3" s="42"/>
      <c r="N3" s="42"/>
      <c r="O3" s="42"/>
      <c r="P3" s="42"/>
      <c r="Q3" s="42"/>
      <c r="R3" s="42"/>
      <c r="S3" s="42"/>
      <c r="T3" s="121"/>
      <c r="U3" s="121"/>
      <c r="V3" s="43"/>
      <c r="W3" s="122" t="s">
        <v>102</v>
      </c>
      <c r="X3" s="38"/>
      <c r="Y3" s="38"/>
      <c r="Z3" s="38"/>
    </row>
    <row r="4" spans="1:28" ht="19.5" customHeight="1" x14ac:dyDescent="0.15">
      <c r="A4" s="44"/>
      <c r="B4" s="45" t="s">
        <v>1</v>
      </c>
      <c r="C4" s="46"/>
      <c r="D4" s="145" t="s">
        <v>74</v>
      </c>
      <c r="E4" s="146"/>
      <c r="F4" s="145" t="s">
        <v>71</v>
      </c>
      <c r="G4" s="146"/>
      <c r="H4" s="145" t="s">
        <v>73</v>
      </c>
      <c r="I4" s="146"/>
      <c r="J4" s="145" t="s">
        <v>75</v>
      </c>
      <c r="K4" s="146"/>
      <c r="L4" s="145" t="s">
        <v>76</v>
      </c>
      <c r="M4" s="146"/>
      <c r="N4" s="145" t="s">
        <v>79</v>
      </c>
      <c r="O4" s="146"/>
      <c r="P4" s="150" t="s">
        <v>84</v>
      </c>
      <c r="Q4" s="151"/>
      <c r="R4" s="145" t="s">
        <v>92</v>
      </c>
      <c r="S4" s="146"/>
      <c r="T4" s="145" t="s">
        <v>95</v>
      </c>
      <c r="U4" s="146"/>
      <c r="V4" s="145" t="s">
        <v>98</v>
      </c>
      <c r="W4" s="146"/>
      <c r="X4" s="98"/>
      <c r="Y4" s="147"/>
      <c r="Z4" s="147"/>
      <c r="AA4" s="147"/>
      <c r="AB4" s="147"/>
    </row>
    <row r="5" spans="1:28" ht="19.5" customHeight="1" x14ac:dyDescent="0.15">
      <c r="A5" s="47"/>
      <c r="B5" s="48" t="s">
        <v>5</v>
      </c>
      <c r="C5" s="49"/>
      <c r="D5" s="50" t="s">
        <v>2</v>
      </c>
      <c r="E5" s="51" t="s">
        <v>3</v>
      </c>
      <c r="F5" s="52" t="s">
        <v>2</v>
      </c>
      <c r="G5" s="52" t="s">
        <v>3</v>
      </c>
      <c r="H5" s="52" t="s">
        <v>2</v>
      </c>
      <c r="I5" s="52" t="s">
        <v>3</v>
      </c>
      <c r="J5" s="52" t="s">
        <v>2</v>
      </c>
      <c r="K5" s="52" t="s">
        <v>3</v>
      </c>
      <c r="L5" s="52" t="s">
        <v>2</v>
      </c>
      <c r="M5" s="97" t="s">
        <v>3</v>
      </c>
      <c r="N5" s="52" t="s">
        <v>2</v>
      </c>
      <c r="O5" s="52" t="s">
        <v>3</v>
      </c>
      <c r="P5" s="52" t="s">
        <v>2</v>
      </c>
      <c r="Q5" s="52" t="s">
        <v>3</v>
      </c>
      <c r="R5" s="51" t="s">
        <v>2</v>
      </c>
      <c r="S5" s="97" t="s">
        <v>3</v>
      </c>
      <c r="T5" s="52" t="s">
        <v>2</v>
      </c>
      <c r="U5" s="52" t="s">
        <v>3</v>
      </c>
      <c r="V5" s="52" t="s">
        <v>2</v>
      </c>
      <c r="W5" s="52" t="s">
        <v>3</v>
      </c>
      <c r="X5" s="53"/>
      <c r="Y5" s="53"/>
      <c r="Z5" s="53"/>
      <c r="AA5" s="53"/>
      <c r="AB5" s="53"/>
    </row>
    <row r="6" spans="1:28" ht="17.25" customHeight="1" x14ac:dyDescent="0.15">
      <c r="A6" s="54"/>
      <c r="B6" s="55"/>
      <c r="C6" s="46"/>
      <c r="D6" s="56" t="s">
        <v>4</v>
      </c>
      <c r="E6" s="57"/>
      <c r="F6" s="56" t="s">
        <v>4</v>
      </c>
      <c r="G6" s="58"/>
      <c r="H6" s="59" t="s">
        <v>4</v>
      </c>
      <c r="I6" s="58"/>
      <c r="J6" s="56" t="s">
        <v>4</v>
      </c>
      <c r="K6" s="57"/>
      <c r="L6" s="59" t="s">
        <v>4</v>
      </c>
      <c r="M6" s="57"/>
      <c r="N6" s="59" t="s">
        <v>4</v>
      </c>
      <c r="O6" s="57"/>
      <c r="P6" s="59" t="s">
        <v>4</v>
      </c>
      <c r="Q6" s="57"/>
      <c r="R6" s="56" t="s">
        <v>4</v>
      </c>
      <c r="S6" s="57"/>
      <c r="T6" s="56" t="s">
        <v>4</v>
      </c>
      <c r="U6" s="57"/>
      <c r="V6" s="59" t="s">
        <v>4</v>
      </c>
      <c r="W6" s="60"/>
      <c r="X6" s="61"/>
      <c r="Y6" s="61"/>
      <c r="Z6" s="61"/>
      <c r="AA6" s="62"/>
      <c r="AB6" s="62"/>
    </row>
    <row r="7" spans="1:28" ht="16.5" customHeight="1" x14ac:dyDescent="0.15">
      <c r="A7" s="63"/>
      <c r="B7" s="64" t="s">
        <v>6</v>
      </c>
      <c r="C7" s="65"/>
      <c r="D7" s="8">
        <v>22501147</v>
      </c>
      <c r="E7" s="8">
        <f>D7/$V7*100</f>
        <v>91.303423018075165</v>
      </c>
      <c r="F7" s="8">
        <v>23019575</v>
      </c>
      <c r="G7" s="8">
        <f>F7/$V7*100</f>
        <v>93.40706026769692</v>
      </c>
      <c r="H7" s="8">
        <v>23199590</v>
      </c>
      <c r="I7" s="8">
        <f>H7/$V7*100</f>
        <v>94.137511284020619</v>
      </c>
      <c r="J7" s="8">
        <v>23559046</v>
      </c>
      <c r="K7" s="8">
        <f>J7/$V7*100</f>
        <v>95.596084183632584</v>
      </c>
      <c r="L7" s="8">
        <v>23680435</v>
      </c>
      <c r="M7" s="8">
        <f>L7/$V7*100</f>
        <v>96.088647127945649</v>
      </c>
      <c r="N7" s="8">
        <v>24089652</v>
      </c>
      <c r="O7" s="8">
        <f>N7/$V7*100</f>
        <v>97.749136384657206</v>
      </c>
      <c r="P7" s="8">
        <v>24009805</v>
      </c>
      <c r="Q7" s="8">
        <f>P7/$V7*100</f>
        <v>97.425139371628305</v>
      </c>
      <c r="R7" s="8">
        <v>23795183</v>
      </c>
      <c r="S7" s="8">
        <f>R7/$V7*100</f>
        <v>96.554262733429141</v>
      </c>
      <c r="T7" s="8">
        <v>24458124</v>
      </c>
      <c r="U7" s="8">
        <f>T7/$V7*100</f>
        <v>99.244293715362005</v>
      </c>
      <c r="V7" s="118">
        <v>24644363</v>
      </c>
      <c r="W7" s="66">
        <v>100</v>
      </c>
      <c r="X7" s="61"/>
      <c r="Y7" s="67"/>
      <c r="Z7" s="61"/>
      <c r="AA7" s="62"/>
      <c r="AB7" s="62"/>
    </row>
    <row r="8" spans="1:28" ht="16.5" customHeight="1" x14ac:dyDescent="0.15">
      <c r="A8" s="63"/>
      <c r="B8" s="64" t="s">
        <v>7</v>
      </c>
      <c r="C8" s="65"/>
      <c r="D8" s="8">
        <v>305940</v>
      </c>
      <c r="E8" s="8">
        <f t="shared" ref="E8" si="0">D8/$V8*100</f>
        <v>87.669929621054081</v>
      </c>
      <c r="F8" s="8">
        <v>322927</v>
      </c>
      <c r="G8" s="8">
        <f t="shared" ref="G8" si="1">F8/$V8*100</f>
        <v>92.537711194149608</v>
      </c>
      <c r="H8" s="8">
        <v>322193</v>
      </c>
      <c r="I8" s="8">
        <f t="shared" ref="I8" si="2">H8/$V8*100</f>
        <v>92.327376722220947</v>
      </c>
      <c r="J8" s="8">
        <v>313928</v>
      </c>
      <c r="K8" s="8">
        <f t="shared" ref="K8" si="3">J8/$V8*100</f>
        <v>89.958964718828085</v>
      </c>
      <c r="L8" s="8">
        <v>318709</v>
      </c>
      <c r="M8" s="8">
        <f t="shared" ref="M8" si="4">L8/$V8*100</f>
        <v>91.329004378624973</v>
      </c>
      <c r="N8" s="8">
        <v>325609</v>
      </c>
      <c r="O8" s="8">
        <f t="shared" ref="O8:Q14" si="5">N8/$V8*100</f>
        <v>93.306263038444783</v>
      </c>
      <c r="P8" s="8">
        <v>325218</v>
      </c>
      <c r="Q8" s="8">
        <f t="shared" si="5"/>
        <v>93.194218381054995</v>
      </c>
      <c r="R8" s="8">
        <v>342343</v>
      </c>
      <c r="S8" s="8">
        <f t="shared" ref="S8:S31" si="6">R8/$V8*100</f>
        <v>98.101545127346924</v>
      </c>
      <c r="T8" s="8">
        <v>344665</v>
      </c>
      <c r="U8" s="8">
        <f t="shared" ref="U8:U31" si="7">T8/$V8*100</f>
        <v>98.766935650260194</v>
      </c>
      <c r="V8" s="118">
        <v>348968</v>
      </c>
      <c r="W8" s="66">
        <v>100</v>
      </c>
      <c r="X8" s="61"/>
      <c r="Y8" s="67"/>
      <c r="Z8" s="61"/>
      <c r="AA8" s="62"/>
      <c r="AB8" s="62"/>
    </row>
    <row r="9" spans="1:28" ht="16.5" customHeight="1" x14ac:dyDescent="0.15">
      <c r="A9" s="63"/>
      <c r="B9" s="64" t="s">
        <v>8</v>
      </c>
      <c r="C9" s="65"/>
      <c r="D9" s="8">
        <v>93878</v>
      </c>
      <c r="E9" s="8">
        <f t="shared" ref="E9" si="8">D9/$V9*100</f>
        <v>413.10451045104514</v>
      </c>
      <c r="F9" s="8">
        <v>79239</v>
      </c>
      <c r="G9" s="8">
        <f t="shared" ref="G9" si="9">F9/$V9*100</f>
        <v>348.68646864686468</v>
      </c>
      <c r="H9" s="8">
        <v>34271</v>
      </c>
      <c r="I9" s="8">
        <f t="shared" ref="I9" si="10">H9/$V9*100</f>
        <v>150.80748074807482</v>
      </c>
      <c r="J9" s="8">
        <v>61135</v>
      </c>
      <c r="K9" s="8">
        <f t="shared" ref="K9" si="11">J9/$V9*100</f>
        <v>269.02090209020901</v>
      </c>
      <c r="L9" s="8">
        <v>57770</v>
      </c>
      <c r="M9" s="8">
        <f t="shared" ref="M9" si="12">L9/$V9*100</f>
        <v>254.21342134213424</v>
      </c>
      <c r="N9" s="8">
        <v>35216</v>
      </c>
      <c r="O9" s="8">
        <f t="shared" si="5"/>
        <v>154.96589658965897</v>
      </c>
      <c r="P9" s="8">
        <v>34186</v>
      </c>
      <c r="Q9" s="8">
        <f t="shared" si="5"/>
        <v>150.43344334433445</v>
      </c>
      <c r="R9" s="8">
        <v>27576</v>
      </c>
      <c r="S9" s="8">
        <f t="shared" si="6"/>
        <v>121.34653465346534</v>
      </c>
      <c r="T9" s="8">
        <v>24236</v>
      </c>
      <c r="U9" s="8">
        <f t="shared" si="7"/>
        <v>106.64906490649064</v>
      </c>
      <c r="V9" s="118">
        <v>22725</v>
      </c>
      <c r="W9" s="66">
        <v>100</v>
      </c>
      <c r="X9" s="61"/>
      <c r="Y9" s="67"/>
      <c r="Z9" s="61"/>
      <c r="AA9" s="62"/>
      <c r="AB9" s="62"/>
    </row>
    <row r="10" spans="1:28" ht="16.5" x14ac:dyDescent="0.15">
      <c r="A10" s="63"/>
      <c r="B10" s="64" t="s">
        <v>9</v>
      </c>
      <c r="C10" s="65"/>
      <c r="D10" s="8">
        <v>253909</v>
      </c>
      <c r="E10" s="8">
        <f t="shared" ref="E10" si="13">D10/$V10*100</f>
        <v>111.77097227174482</v>
      </c>
      <c r="F10" s="8">
        <v>186608</v>
      </c>
      <c r="G10" s="8">
        <f t="shared" ref="G10" si="14">F10/$V10*100</f>
        <v>82.145010983012639</v>
      </c>
      <c r="H10" s="8">
        <v>124948</v>
      </c>
      <c r="I10" s="8">
        <f t="shared" ref="I10" si="15">H10/$V10*100</f>
        <v>55.002223014583848</v>
      </c>
      <c r="J10" s="8">
        <v>173406</v>
      </c>
      <c r="K10" s="8">
        <f t="shared" ref="K10" si="16">J10/$V10*100</f>
        <v>76.333478599632869</v>
      </c>
      <c r="L10" s="8">
        <v>137502</v>
      </c>
      <c r="M10" s="8">
        <f t="shared" ref="M10" si="17">L10/$V10*100</f>
        <v>60.528505209777741</v>
      </c>
      <c r="N10" s="8">
        <v>162499</v>
      </c>
      <c r="O10" s="8">
        <f t="shared" si="5"/>
        <v>71.532207299411454</v>
      </c>
      <c r="P10" s="8">
        <v>144848</v>
      </c>
      <c r="Q10" s="8">
        <f t="shared" si="5"/>
        <v>63.762221077699863</v>
      </c>
      <c r="R10" s="8">
        <v>217974</v>
      </c>
      <c r="S10" s="8">
        <f t="shared" si="6"/>
        <v>95.952352653751177</v>
      </c>
      <c r="T10" s="8">
        <v>202363</v>
      </c>
      <c r="U10" s="8">
        <f t="shared" si="7"/>
        <v>89.080376283735902</v>
      </c>
      <c r="V10" s="118">
        <v>227169</v>
      </c>
      <c r="W10" s="66">
        <v>100</v>
      </c>
      <c r="X10" s="61"/>
      <c r="Y10" s="67"/>
      <c r="Z10" s="61"/>
      <c r="AA10" s="62"/>
      <c r="AB10" s="62"/>
    </row>
    <row r="11" spans="1:28" ht="16.5" x14ac:dyDescent="0.15">
      <c r="A11" s="63"/>
      <c r="B11" s="68" t="s">
        <v>10</v>
      </c>
      <c r="C11" s="65"/>
      <c r="D11" s="8">
        <v>133942</v>
      </c>
      <c r="E11" s="8">
        <f t="shared" ref="E11" si="18">D11/$V11*100</f>
        <v>54.81249283855233</v>
      </c>
      <c r="F11" s="8">
        <v>205259</v>
      </c>
      <c r="G11" s="8">
        <f t="shared" ref="G11" si="19">F11/$V11*100</f>
        <v>83.997233635068994</v>
      </c>
      <c r="H11" s="8">
        <v>73788</v>
      </c>
      <c r="I11" s="8">
        <f t="shared" ref="I11" si="20">H11/$V11*100</f>
        <v>30.19593720842677</v>
      </c>
      <c r="J11" s="8">
        <v>175665</v>
      </c>
      <c r="K11" s="8">
        <f t="shared" ref="K11" si="21">J11/$V11*100</f>
        <v>71.886611775875338</v>
      </c>
      <c r="L11" s="8">
        <v>116532</v>
      </c>
      <c r="M11" s="8">
        <f t="shared" ref="M11" si="22">L11/$V11*100</f>
        <v>47.687875464471034</v>
      </c>
      <c r="N11" s="8">
        <v>93528</v>
      </c>
      <c r="O11" s="8">
        <f t="shared" si="5"/>
        <v>38.274050187425317</v>
      </c>
      <c r="P11" s="8">
        <v>164031</v>
      </c>
      <c r="Q11" s="8">
        <f t="shared" si="5"/>
        <v>67.125681360593219</v>
      </c>
      <c r="R11" s="8">
        <v>244980</v>
      </c>
      <c r="S11" s="8">
        <f t="shared" si="6"/>
        <v>100.25208295820988</v>
      </c>
      <c r="T11" s="8">
        <v>144824</v>
      </c>
      <c r="U11" s="8">
        <f t="shared" si="7"/>
        <v>59.265685616539265</v>
      </c>
      <c r="V11" s="118">
        <v>244364</v>
      </c>
      <c r="W11" s="66">
        <v>100</v>
      </c>
      <c r="X11" s="61"/>
      <c r="Y11" s="67"/>
      <c r="Z11" s="61"/>
      <c r="AA11" s="62"/>
      <c r="AB11" s="62"/>
    </row>
    <row r="12" spans="1:28" ht="16.5" x14ac:dyDescent="0.15">
      <c r="A12" s="63"/>
      <c r="B12" s="64" t="s">
        <v>80</v>
      </c>
      <c r="C12" s="65"/>
      <c r="D12" s="9" t="s">
        <v>77</v>
      </c>
      <c r="E12" s="9" t="s">
        <v>77</v>
      </c>
      <c r="F12" s="9" t="s">
        <v>77</v>
      </c>
      <c r="G12" s="9" t="s">
        <v>77</v>
      </c>
      <c r="H12" s="9" t="s">
        <v>77</v>
      </c>
      <c r="I12" s="9" t="s">
        <v>77</v>
      </c>
      <c r="J12" s="9" t="s">
        <v>77</v>
      </c>
      <c r="K12" s="9" t="s">
        <v>77</v>
      </c>
      <c r="L12" s="9" t="s">
        <v>77</v>
      </c>
      <c r="M12" s="9" t="s">
        <v>77</v>
      </c>
      <c r="N12" s="9" t="s">
        <v>77</v>
      </c>
      <c r="O12" s="9" t="s">
        <v>77</v>
      </c>
      <c r="P12" s="9">
        <v>95934</v>
      </c>
      <c r="Q12" s="8">
        <f t="shared" si="5"/>
        <v>22.753070813104351</v>
      </c>
      <c r="R12" s="8">
        <v>229319</v>
      </c>
      <c r="S12" s="8">
        <f t="shared" si="6"/>
        <v>54.388553023852616</v>
      </c>
      <c r="T12" s="8">
        <v>326424</v>
      </c>
      <c r="U12" s="8">
        <f t="shared" si="7"/>
        <v>77.41935483870968</v>
      </c>
      <c r="V12" s="118">
        <v>421631</v>
      </c>
      <c r="W12" s="66">
        <v>100</v>
      </c>
      <c r="X12" s="61"/>
      <c r="Y12" s="67"/>
      <c r="Z12" s="61"/>
      <c r="AA12" s="62"/>
      <c r="AB12" s="62"/>
    </row>
    <row r="13" spans="1:28" ht="16.5" customHeight="1" x14ac:dyDescent="0.15">
      <c r="A13" s="63"/>
      <c r="B13" s="64" t="s">
        <v>11</v>
      </c>
      <c r="C13" s="65"/>
      <c r="D13" s="8">
        <v>1913419</v>
      </c>
      <c r="E13" s="8">
        <f t="shared" ref="E13" si="23">D13/$V13*100</f>
        <v>46.487217842712276</v>
      </c>
      <c r="F13" s="8">
        <v>3366939</v>
      </c>
      <c r="G13" s="8">
        <f t="shared" ref="G13" si="24">F13/$V13*100</f>
        <v>81.801020454026968</v>
      </c>
      <c r="H13" s="8">
        <v>3052369</v>
      </c>
      <c r="I13" s="8">
        <f t="shared" ref="I13" si="25">H13/$V13*100</f>
        <v>74.158426690307678</v>
      </c>
      <c r="J13" s="8">
        <v>3096251</v>
      </c>
      <c r="K13" s="8">
        <f t="shared" ref="K13" si="26">J13/$V13*100</f>
        <v>75.224556008232241</v>
      </c>
      <c r="L13" s="8">
        <v>3026816</v>
      </c>
      <c r="M13" s="8">
        <f t="shared" ref="M13" si="27">L13/$V13*100</f>
        <v>73.53760716382925</v>
      </c>
      <c r="N13" s="8">
        <v>2886969</v>
      </c>
      <c r="O13" s="8">
        <f t="shared" si="5"/>
        <v>70.139972900947058</v>
      </c>
      <c r="P13" s="8">
        <v>3612847</v>
      </c>
      <c r="Q13" s="8">
        <f t="shared" si="5"/>
        <v>87.775445692443483</v>
      </c>
      <c r="R13" s="8">
        <v>3950940</v>
      </c>
      <c r="S13" s="8">
        <f t="shared" si="6"/>
        <v>95.989539386556544</v>
      </c>
      <c r="T13" s="8">
        <v>4111676</v>
      </c>
      <c r="U13" s="8">
        <f t="shared" si="7"/>
        <v>99.894679581760101</v>
      </c>
      <c r="V13" s="118">
        <v>4116011</v>
      </c>
      <c r="W13" s="66">
        <v>100</v>
      </c>
      <c r="X13" s="69"/>
      <c r="Y13" s="70"/>
      <c r="Z13" s="69"/>
      <c r="AA13" s="69"/>
      <c r="AB13" s="71"/>
    </row>
    <row r="14" spans="1:28" ht="16.5" customHeight="1" x14ac:dyDescent="0.15">
      <c r="A14" s="63"/>
      <c r="B14" s="72" t="s">
        <v>12</v>
      </c>
      <c r="C14" s="65"/>
      <c r="D14" s="8">
        <v>33765</v>
      </c>
      <c r="E14" s="8">
        <f t="shared" ref="E14" si="28">D14/$V14*100</f>
        <v>102.24691881415984</v>
      </c>
      <c r="F14" s="8">
        <v>33408</v>
      </c>
      <c r="G14" s="8">
        <f t="shared" ref="G14" si="29">F14/$V14*100</f>
        <v>101.1658541016867</v>
      </c>
      <c r="H14" s="8">
        <v>33448</v>
      </c>
      <c r="I14" s="8">
        <f t="shared" ref="I14" si="30">H14/$V14*100</f>
        <v>101.28698180056324</v>
      </c>
      <c r="J14" s="8">
        <v>32208</v>
      </c>
      <c r="K14" s="8">
        <f t="shared" ref="K14" si="31">J14/$V14*100</f>
        <v>97.532023135390489</v>
      </c>
      <c r="L14" s="8">
        <v>30899</v>
      </c>
      <c r="M14" s="8">
        <f t="shared" ref="M14" si="32">L14/$V14*100</f>
        <v>93.56811918965569</v>
      </c>
      <c r="N14" s="8">
        <v>29553</v>
      </c>
      <c r="O14" s="8">
        <f t="shared" si="5"/>
        <v>89.492172122460104</v>
      </c>
      <c r="P14" s="8">
        <v>25285</v>
      </c>
      <c r="Q14" s="8">
        <f t="shared" si="5"/>
        <v>76.56784665233323</v>
      </c>
      <c r="R14" s="8">
        <v>29503</v>
      </c>
      <c r="S14" s="8">
        <f t="shared" si="6"/>
        <v>89.340762498864422</v>
      </c>
      <c r="T14" s="8">
        <v>30677</v>
      </c>
      <c r="U14" s="8">
        <f t="shared" si="7"/>
        <v>92.895860460890887</v>
      </c>
      <c r="V14" s="118">
        <v>33023</v>
      </c>
      <c r="W14" s="66">
        <v>100</v>
      </c>
      <c r="X14" s="61"/>
      <c r="Y14" s="67"/>
      <c r="Z14" s="61"/>
      <c r="AA14" s="62"/>
      <c r="AB14" s="62"/>
    </row>
    <row r="15" spans="1:28" ht="16.5" customHeight="1" x14ac:dyDescent="0.15">
      <c r="A15" s="63"/>
      <c r="B15" s="64" t="s">
        <v>13</v>
      </c>
      <c r="C15" s="65"/>
      <c r="D15" s="8">
        <v>75123</v>
      </c>
      <c r="E15" s="9" t="s">
        <v>77</v>
      </c>
      <c r="F15" s="8">
        <v>117952</v>
      </c>
      <c r="G15" s="9" t="s">
        <v>77</v>
      </c>
      <c r="H15" s="8">
        <v>128222</v>
      </c>
      <c r="I15" s="9" t="s">
        <v>77</v>
      </c>
      <c r="J15" s="8">
        <v>160168</v>
      </c>
      <c r="K15" s="9" t="s">
        <v>77</v>
      </c>
      <c r="L15" s="8">
        <v>172868</v>
      </c>
      <c r="M15" s="9" t="s">
        <v>77</v>
      </c>
      <c r="N15" s="8">
        <v>92081</v>
      </c>
      <c r="O15" s="9" t="s">
        <v>77</v>
      </c>
      <c r="P15" s="9" t="s">
        <v>77</v>
      </c>
      <c r="Q15" s="9" t="s">
        <v>81</v>
      </c>
      <c r="R15" s="9" t="s">
        <v>77</v>
      </c>
      <c r="S15" s="9" t="s">
        <v>77</v>
      </c>
      <c r="T15" s="9" t="s">
        <v>97</v>
      </c>
      <c r="U15" s="9" t="s">
        <v>81</v>
      </c>
      <c r="V15" s="119" t="s">
        <v>105</v>
      </c>
      <c r="W15" s="73" t="s">
        <v>81</v>
      </c>
      <c r="X15" s="61"/>
      <c r="Y15" s="61"/>
      <c r="Z15" s="61"/>
      <c r="AA15" s="62"/>
      <c r="AB15" s="62"/>
    </row>
    <row r="16" spans="1:28" ht="16.5" customHeight="1" x14ac:dyDescent="0.15">
      <c r="A16" s="63"/>
      <c r="B16" s="64" t="s">
        <v>78</v>
      </c>
      <c r="C16" s="65"/>
      <c r="D16" s="9" t="s">
        <v>81</v>
      </c>
      <c r="E16" s="9" t="s">
        <v>81</v>
      </c>
      <c r="F16" s="9" t="s">
        <v>81</v>
      </c>
      <c r="G16" s="9" t="s">
        <v>81</v>
      </c>
      <c r="H16" s="9" t="s">
        <v>81</v>
      </c>
      <c r="I16" s="9" t="s">
        <v>81</v>
      </c>
      <c r="J16" s="9" t="s">
        <v>81</v>
      </c>
      <c r="K16" s="9" t="s">
        <v>81</v>
      </c>
      <c r="L16" s="9" t="s">
        <v>81</v>
      </c>
      <c r="M16" s="9" t="s">
        <v>81</v>
      </c>
      <c r="N16" s="8">
        <v>28663</v>
      </c>
      <c r="O16" s="8">
        <f t="shared" ref="O16" si="33">N16/$V16*100</f>
        <v>30.182381062696123</v>
      </c>
      <c r="P16" s="8">
        <v>55053</v>
      </c>
      <c r="Q16" s="8">
        <f t="shared" ref="Q16:Q31" si="34">P16/$V16*100</f>
        <v>57.97127392961692</v>
      </c>
      <c r="R16" s="8">
        <v>66477</v>
      </c>
      <c r="S16" s="8">
        <f t="shared" si="6"/>
        <v>70.000842406756107</v>
      </c>
      <c r="T16" s="8">
        <v>76731</v>
      </c>
      <c r="U16" s="8">
        <f t="shared" si="7"/>
        <v>80.798391003095844</v>
      </c>
      <c r="V16" s="118">
        <v>94966</v>
      </c>
      <c r="W16" s="66">
        <v>100</v>
      </c>
      <c r="X16" s="61"/>
      <c r="Y16" s="61"/>
      <c r="Z16" s="61"/>
      <c r="AA16" s="62"/>
      <c r="AB16" s="62"/>
    </row>
    <row r="17" spans="1:33" ht="16.5" customHeight="1" x14ac:dyDescent="0.15">
      <c r="A17" s="74" t="s">
        <v>67</v>
      </c>
      <c r="B17" s="64" t="s">
        <v>14</v>
      </c>
      <c r="C17" s="65"/>
      <c r="D17" s="8">
        <v>217932</v>
      </c>
      <c r="E17" s="8">
        <f t="shared" ref="E17" si="35">D17/$V17*100</f>
        <v>101.12900755919981</v>
      </c>
      <c r="F17" s="8">
        <v>217779</v>
      </c>
      <c r="G17" s="8">
        <f t="shared" ref="G17" si="36">F17/$V17*100</f>
        <v>101.0580095499283</v>
      </c>
      <c r="H17" s="8">
        <v>217650</v>
      </c>
      <c r="I17" s="8">
        <f t="shared" ref="I17" si="37">H17/$V17*100</f>
        <v>100.99814848328764</v>
      </c>
      <c r="J17" s="8">
        <v>217584</v>
      </c>
      <c r="K17" s="8">
        <f t="shared" ref="K17" si="38">J17/$V17*100</f>
        <v>100.96752189105287</v>
      </c>
      <c r="L17" s="8">
        <v>217584</v>
      </c>
      <c r="M17" s="8">
        <f t="shared" ref="M17:O17" si="39">L17/$V17*100</f>
        <v>100.96752189105287</v>
      </c>
      <c r="N17" s="8">
        <v>218643</v>
      </c>
      <c r="O17" s="8">
        <f t="shared" si="39"/>
        <v>101.45893948463798</v>
      </c>
      <c r="P17" s="8">
        <v>218643</v>
      </c>
      <c r="Q17" s="8">
        <f t="shared" si="34"/>
        <v>101.45893948463798</v>
      </c>
      <c r="R17" s="8">
        <v>215337</v>
      </c>
      <c r="S17" s="8">
        <f t="shared" si="6"/>
        <v>99.924825637241938</v>
      </c>
      <c r="T17" s="8">
        <v>217626</v>
      </c>
      <c r="U17" s="8">
        <f t="shared" si="7"/>
        <v>100.98701154065679</v>
      </c>
      <c r="V17" s="118">
        <v>215499</v>
      </c>
      <c r="W17" s="66">
        <v>100</v>
      </c>
      <c r="X17" s="75"/>
      <c r="Y17" s="76"/>
      <c r="Z17" s="75"/>
      <c r="AA17" s="76"/>
      <c r="AB17" s="75"/>
    </row>
    <row r="18" spans="1:33" ht="16.5" customHeight="1" x14ac:dyDescent="0.15">
      <c r="A18" s="63"/>
      <c r="B18" s="64" t="s">
        <v>15</v>
      </c>
      <c r="C18" s="65"/>
      <c r="D18" s="8">
        <v>212234</v>
      </c>
      <c r="E18" s="8">
        <f t="shared" ref="E18" si="40">D18/$V18*100</f>
        <v>87.030369635285538</v>
      </c>
      <c r="F18" s="8">
        <v>156537</v>
      </c>
      <c r="G18" s="8">
        <f t="shared" ref="G18" si="41">F18/$V18*100</f>
        <v>64.190812836768345</v>
      </c>
      <c r="H18" s="8">
        <v>148035</v>
      </c>
      <c r="I18" s="8">
        <f t="shared" ref="I18" si="42">H18/$V18*100</f>
        <v>60.704414791972503</v>
      </c>
      <c r="J18" s="8">
        <v>157972</v>
      </c>
      <c r="K18" s="8">
        <f t="shared" ref="K18" si="43">J18/$V18*100</f>
        <v>64.779260401374543</v>
      </c>
      <c r="L18" s="8">
        <v>176120</v>
      </c>
      <c r="M18" s="8">
        <f t="shared" ref="M18:O18" si="44">L18/$V18*100</f>
        <v>72.221174270694078</v>
      </c>
      <c r="N18" s="8">
        <v>214228</v>
      </c>
      <c r="O18" s="8">
        <f t="shared" si="44"/>
        <v>87.848045205895147</v>
      </c>
      <c r="P18" s="8">
        <v>228151</v>
      </c>
      <c r="Q18" s="8">
        <f t="shared" si="34"/>
        <v>93.55742182053784</v>
      </c>
      <c r="R18" s="8">
        <v>395026</v>
      </c>
      <c r="S18" s="8">
        <f t="shared" si="6"/>
        <v>161.98751753040654</v>
      </c>
      <c r="T18" s="8">
        <v>245781</v>
      </c>
      <c r="U18" s="8">
        <f t="shared" si="7"/>
        <v>100.78692047141415</v>
      </c>
      <c r="V18" s="118">
        <v>243862</v>
      </c>
      <c r="W18" s="66">
        <v>100</v>
      </c>
    </row>
    <row r="19" spans="1:33" ht="16.5" customHeight="1" x14ac:dyDescent="0.15">
      <c r="A19" s="63"/>
      <c r="B19" s="64" t="s">
        <v>16</v>
      </c>
      <c r="C19" s="65"/>
      <c r="D19" s="8">
        <v>8281684</v>
      </c>
      <c r="E19" s="8">
        <f t="shared" ref="E19" si="45">D19/$V19*100</f>
        <v>80.318641114239156</v>
      </c>
      <c r="F19" s="8">
        <v>8142259</v>
      </c>
      <c r="G19" s="8">
        <f t="shared" ref="G19" si="46">F19/$V19*100</f>
        <v>78.966449152151156</v>
      </c>
      <c r="H19" s="8">
        <v>7623751</v>
      </c>
      <c r="I19" s="8">
        <f t="shared" ref="I19" si="47">H19/$V19*100</f>
        <v>73.937778900199746</v>
      </c>
      <c r="J19" s="8">
        <v>7211292</v>
      </c>
      <c r="K19" s="8">
        <f t="shared" ref="K19" si="48">J19/$V19*100</f>
        <v>69.937608597235041</v>
      </c>
      <c r="L19" s="8">
        <v>7456715</v>
      </c>
      <c r="M19" s="8">
        <f t="shared" ref="M19:O19" si="49">L19/$V19*100</f>
        <v>72.31780589263775</v>
      </c>
      <c r="N19" s="8">
        <v>7648345</v>
      </c>
      <c r="O19" s="8">
        <f t="shared" si="49"/>
        <v>74.176300034254567</v>
      </c>
      <c r="P19" s="8">
        <v>7473414</v>
      </c>
      <c r="Q19" s="8">
        <f t="shared" si="34"/>
        <v>72.479758581000013</v>
      </c>
      <c r="R19" s="8">
        <v>9236803</v>
      </c>
      <c r="S19" s="8">
        <f t="shared" si="6"/>
        <v>89.581716134052868</v>
      </c>
      <c r="T19" s="8">
        <v>9421767</v>
      </c>
      <c r="U19" s="8">
        <f t="shared" si="7"/>
        <v>91.375561097837306</v>
      </c>
      <c r="V19" s="118">
        <v>10311036</v>
      </c>
      <c r="W19" s="66">
        <v>100</v>
      </c>
      <c r="X19" s="38"/>
      <c r="Y19" s="38"/>
      <c r="Z19" s="38"/>
      <c r="AA19" s="38"/>
      <c r="AB19" s="38"/>
    </row>
    <row r="20" spans="1:33" ht="16.5" customHeight="1" x14ac:dyDescent="0.15">
      <c r="A20" s="74" t="s">
        <v>68</v>
      </c>
      <c r="B20" s="64" t="s">
        <v>17</v>
      </c>
      <c r="C20" s="65"/>
      <c r="D20" s="8">
        <v>25227</v>
      </c>
      <c r="E20" s="8">
        <f t="shared" ref="E20" si="50">D20/$V20*100</f>
        <v>105.17385141332444</v>
      </c>
      <c r="F20" s="8">
        <v>27513</v>
      </c>
      <c r="G20" s="8">
        <f t="shared" ref="G20" si="51">F20/$V20*100</f>
        <v>114.70441090636206</v>
      </c>
      <c r="H20" s="8">
        <v>26262</v>
      </c>
      <c r="I20" s="8">
        <f t="shared" ref="I20" si="52">H20/$V20*100</f>
        <v>109.48886850662886</v>
      </c>
      <c r="J20" s="8">
        <v>24256</v>
      </c>
      <c r="K20" s="8">
        <f t="shared" ref="K20" si="53">J20/$V20*100</f>
        <v>101.12565663303594</v>
      </c>
      <c r="L20" s="8">
        <v>22130</v>
      </c>
      <c r="M20" s="8">
        <f t="shared" ref="M20:O20" si="54">L20/$V20*100</f>
        <v>92.262152922538149</v>
      </c>
      <c r="N20" s="8">
        <v>21303</v>
      </c>
      <c r="O20" s="8">
        <f t="shared" si="54"/>
        <v>88.814308346535469</v>
      </c>
      <c r="P20" s="8">
        <v>24071</v>
      </c>
      <c r="Q20" s="8">
        <f t="shared" si="34"/>
        <v>100.35437338447429</v>
      </c>
      <c r="R20" s="8">
        <v>25872</v>
      </c>
      <c r="S20" s="8">
        <f t="shared" si="6"/>
        <v>107.86292003668807</v>
      </c>
      <c r="T20" s="8">
        <v>26630</v>
      </c>
      <c r="U20" s="8">
        <f t="shared" si="7"/>
        <v>111.02309680647045</v>
      </c>
      <c r="V20" s="118">
        <v>23986</v>
      </c>
      <c r="W20" s="66">
        <v>100</v>
      </c>
      <c r="X20" s="77"/>
      <c r="Y20" s="78"/>
      <c r="Z20" s="77"/>
      <c r="AA20" s="78"/>
      <c r="AB20" s="77"/>
    </row>
    <row r="21" spans="1:33" ht="16.5" customHeight="1" x14ac:dyDescent="0.15">
      <c r="A21" s="63"/>
      <c r="B21" s="64" t="s">
        <v>18</v>
      </c>
      <c r="C21" s="65"/>
      <c r="D21" s="8">
        <v>826091</v>
      </c>
      <c r="E21" s="8">
        <f t="shared" ref="E21" si="55">D21/$V21*100</f>
        <v>370.42944455156521</v>
      </c>
      <c r="F21" s="8">
        <v>722837</v>
      </c>
      <c r="G21" s="8">
        <f t="shared" ref="G21" si="56">F21/$V21*100</f>
        <v>324.12907102403938</v>
      </c>
      <c r="H21" s="8">
        <v>593613</v>
      </c>
      <c r="I21" s="8">
        <f t="shared" ref="I21" si="57">H21/$V21*100</f>
        <v>266.18342757467184</v>
      </c>
      <c r="J21" s="8">
        <v>438054</v>
      </c>
      <c r="K21" s="8">
        <f t="shared" ref="K21" si="58">J21/$V21*100</f>
        <v>196.42884367895465</v>
      </c>
      <c r="L21" s="8">
        <v>422074</v>
      </c>
      <c r="M21" s="8">
        <f t="shared" ref="M21:O21" si="59">L21/$V21*100</f>
        <v>189.26321359227654</v>
      </c>
      <c r="N21" s="8">
        <v>336785</v>
      </c>
      <c r="O21" s="8">
        <f t="shared" si="59"/>
        <v>151.01856875731471</v>
      </c>
      <c r="P21" s="8">
        <v>198011</v>
      </c>
      <c r="Q21" s="8">
        <f t="shared" si="34"/>
        <v>88.790586926985</v>
      </c>
      <c r="R21" s="8">
        <v>230857</v>
      </c>
      <c r="S21" s="8">
        <f t="shared" si="6"/>
        <v>103.51914048311951</v>
      </c>
      <c r="T21" s="8">
        <v>241948</v>
      </c>
      <c r="U21" s="8">
        <f t="shared" si="7"/>
        <v>108.49248236618254</v>
      </c>
      <c r="V21" s="118">
        <v>223009</v>
      </c>
      <c r="W21" s="66">
        <v>100</v>
      </c>
      <c r="X21" s="43"/>
      <c r="Y21" s="38"/>
      <c r="Z21" s="43"/>
      <c r="AA21" s="38"/>
      <c r="AB21" s="43"/>
      <c r="AD21" s="79"/>
      <c r="AF21" s="79"/>
    </row>
    <row r="22" spans="1:33" ht="16.5" customHeight="1" x14ac:dyDescent="0.15">
      <c r="A22" s="63"/>
      <c r="B22" s="64" t="s">
        <v>19</v>
      </c>
      <c r="C22" s="65"/>
      <c r="D22" s="8">
        <v>891852</v>
      </c>
      <c r="E22" s="8">
        <f t="shared" ref="E22" si="60">D22/$V22*100</f>
        <v>80.019021129603871</v>
      </c>
      <c r="F22" s="8">
        <v>1121028</v>
      </c>
      <c r="G22" s="8">
        <f t="shared" ref="G22" si="61">F22/$V22*100</f>
        <v>100.58122112063164</v>
      </c>
      <c r="H22" s="8">
        <v>1180251</v>
      </c>
      <c r="I22" s="8">
        <f t="shared" ref="I22" si="62">H22/$V22*100</f>
        <v>105.89484545332198</v>
      </c>
      <c r="J22" s="8">
        <v>1179368</v>
      </c>
      <c r="K22" s="8">
        <f t="shared" ref="K22" si="63">J22/$V22*100</f>
        <v>105.81562065407564</v>
      </c>
      <c r="L22" s="8">
        <v>1160123</v>
      </c>
      <c r="M22" s="8">
        <f t="shared" ref="M22:O22" si="64">L22/$V22*100</f>
        <v>104.08891480866717</v>
      </c>
      <c r="N22" s="8">
        <v>1143789</v>
      </c>
      <c r="O22" s="8">
        <f t="shared" si="64"/>
        <v>102.6233906060742</v>
      </c>
      <c r="P22" s="8">
        <v>1111978</v>
      </c>
      <c r="Q22" s="8">
        <f t="shared" si="34"/>
        <v>99.769234220088819</v>
      </c>
      <c r="R22" s="8">
        <v>1097734</v>
      </c>
      <c r="S22" s="8">
        <f t="shared" si="6"/>
        <v>98.49122964425105</v>
      </c>
      <c r="T22" s="8">
        <v>1107307</v>
      </c>
      <c r="U22" s="8">
        <f t="shared" si="7"/>
        <v>99.35014131263739</v>
      </c>
      <c r="V22" s="118">
        <v>1114550</v>
      </c>
      <c r="W22" s="66">
        <v>100</v>
      </c>
      <c r="X22" s="80"/>
      <c r="Y22" s="67"/>
      <c r="Z22" s="80"/>
      <c r="AA22" s="67"/>
      <c r="AB22" s="80"/>
    </row>
    <row r="23" spans="1:33" ht="16.5" customHeight="1" x14ac:dyDescent="0.15">
      <c r="A23" s="63"/>
      <c r="B23" s="64" t="s">
        <v>20</v>
      </c>
      <c r="C23" s="65"/>
      <c r="D23" s="8">
        <v>11824127</v>
      </c>
      <c r="E23" s="8">
        <f t="shared" ref="E23" si="65">D23/$V23*100</f>
        <v>60.86919076505275</v>
      </c>
      <c r="F23" s="8">
        <v>12062811</v>
      </c>
      <c r="G23" s="8">
        <f t="shared" ref="G23" si="66">F23/$V23*100</f>
        <v>62.097907432978076</v>
      </c>
      <c r="H23" s="8">
        <v>12703324</v>
      </c>
      <c r="I23" s="8">
        <f t="shared" ref="I23" si="67">H23/$V23*100</f>
        <v>65.395191704746821</v>
      </c>
      <c r="J23" s="8">
        <v>14169837</v>
      </c>
      <c r="K23" s="8">
        <f t="shared" ref="K23" si="68">J23/$V23*100</f>
        <v>72.944625126464118</v>
      </c>
      <c r="L23" s="8">
        <v>13633242</v>
      </c>
      <c r="M23" s="8">
        <f t="shared" ref="M23:O23" si="69">L23/$V23*100</f>
        <v>70.182298282497243</v>
      </c>
      <c r="N23" s="8">
        <v>14162956</v>
      </c>
      <c r="O23" s="8">
        <f t="shared" si="69"/>
        <v>72.909202561935302</v>
      </c>
      <c r="P23" s="8">
        <v>35757231</v>
      </c>
      <c r="Q23" s="8">
        <f t="shared" si="34"/>
        <v>184.07394600625128</v>
      </c>
      <c r="R23" s="8">
        <v>21664700</v>
      </c>
      <c r="S23" s="8">
        <f t="shared" si="6"/>
        <v>111.52728291633187</v>
      </c>
      <c r="T23" s="8">
        <v>19002359</v>
      </c>
      <c r="U23" s="8">
        <f t="shared" si="7"/>
        <v>97.821870059160986</v>
      </c>
      <c r="V23" s="118">
        <v>19425471</v>
      </c>
      <c r="W23" s="66">
        <v>100</v>
      </c>
      <c r="X23" s="80"/>
      <c r="Y23" s="67"/>
      <c r="Z23" s="80"/>
      <c r="AA23" s="67"/>
      <c r="AB23" s="80"/>
    </row>
    <row r="24" spans="1:33" ht="16.5" customHeight="1" x14ac:dyDescent="0.15">
      <c r="A24" s="63"/>
      <c r="B24" s="64" t="s">
        <v>21</v>
      </c>
      <c r="C24" s="65"/>
      <c r="D24" s="8">
        <v>4508515</v>
      </c>
      <c r="E24" s="8">
        <f t="shared" ref="E24" si="70">D24/$V24*100</f>
        <v>79.264280137335874</v>
      </c>
      <c r="F24" s="8">
        <v>4333727</v>
      </c>
      <c r="G24" s="8">
        <f t="shared" ref="G24" si="71">F24/$V24*100</f>
        <v>76.191329288410088</v>
      </c>
      <c r="H24" s="8">
        <v>4446119</v>
      </c>
      <c r="I24" s="8">
        <f t="shared" ref="I24" si="72">H24/$V24*100</f>
        <v>78.16729498292267</v>
      </c>
      <c r="J24" s="8">
        <v>4380350</v>
      </c>
      <c r="K24" s="8">
        <f t="shared" ref="K24" si="73">J24/$V24*100</f>
        <v>77.011009057212675</v>
      </c>
      <c r="L24" s="8">
        <v>4602026</v>
      </c>
      <c r="M24" s="8">
        <f t="shared" ref="M24:O24" si="74">L24/$V24*100</f>
        <v>80.908298644521153</v>
      </c>
      <c r="N24" s="8">
        <v>5129910</v>
      </c>
      <c r="O24" s="8">
        <f t="shared" si="74"/>
        <v>90.189036372135988</v>
      </c>
      <c r="P24" s="8">
        <v>5183314</v>
      </c>
      <c r="Q24" s="8">
        <f t="shared" si="34"/>
        <v>91.127933019137103</v>
      </c>
      <c r="R24" s="8">
        <v>5271639</v>
      </c>
      <c r="S24" s="8">
        <f t="shared" si="6"/>
        <v>92.680776370690836</v>
      </c>
      <c r="T24" s="8">
        <v>5458637</v>
      </c>
      <c r="U24" s="8">
        <f t="shared" si="7"/>
        <v>95.96839144064657</v>
      </c>
      <c r="V24" s="118">
        <v>5687953</v>
      </c>
      <c r="W24" s="66">
        <v>100</v>
      </c>
      <c r="X24" s="80"/>
      <c r="Y24" s="67"/>
      <c r="Z24" s="80"/>
      <c r="AA24" s="67"/>
      <c r="AB24" s="80"/>
    </row>
    <row r="25" spans="1:33" ht="16.5" customHeight="1" x14ac:dyDescent="0.15">
      <c r="A25" s="63"/>
      <c r="B25" s="64" t="s">
        <v>22</v>
      </c>
      <c r="C25" s="65"/>
      <c r="D25" s="8">
        <v>70325</v>
      </c>
      <c r="E25" s="8">
        <f t="shared" ref="E25" si="75">D25/$V25*100</f>
        <v>25.595623721583671</v>
      </c>
      <c r="F25" s="8">
        <v>87920</v>
      </c>
      <c r="G25" s="8">
        <f t="shared" ref="G25" si="76">F25/$V25*100</f>
        <v>31.999534128711502</v>
      </c>
      <c r="H25" s="8">
        <v>298169</v>
      </c>
      <c r="I25" s="8">
        <f t="shared" ref="I25" si="77">H25/$V25*100</f>
        <v>108.52216892201751</v>
      </c>
      <c r="J25" s="8">
        <v>567904</v>
      </c>
      <c r="K25" s="8">
        <f t="shared" ref="K25" si="78">J25/$V25*100</f>
        <v>206.69544392438328</v>
      </c>
      <c r="L25" s="8">
        <v>39657</v>
      </c>
      <c r="M25" s="8">
        <f t="shared" ref="M25:O25" si="79">L25/$V25*100</f>
        <v>14.433638818725115</v>
      </c>
      <c r="N25" s="8">
        <v>536327</v>
      </c>
      <c r="O25" s="8">
        <f t="shared" si="79"/>
        <v>195.20261761430226</v>
      </c>
      <c r="P25" s="8">
        <v>39552</v>
      </c>
      <c r="Q25" s="8">
        <f t="shared" si="34"/>
        <v>14.395422814590505</v>
      </c>
      <c r="R25" s="8">
        <v>138784</v>
      </c>
      <c r="S25" s="8">
        <f t="shared" si="6"/>
        <v>50.512094455403741</v>
      </c>
      <c r="T25" s="8">
        <v>1258997</v>
      </c>
      <c r="U25" s="8">
        <f t="shared" si="7"/>
        <v>458.2269957853207</v>
      </c>
      <c r="V25" s="118">
        <v>274754</v>
      </c>
      <c r="W25" s="66">
        <v>100</v>
      </c>
      <c r="X25" s="80"/>
      <c r="Y25" s="67"/>
      <c r="Z25" s="80"/>
      <c r="AA25" s="67"/>
      <c r="AB25" s="80"/>
    </row>
    <row r="26" spans="1:33" ht="16.5" customHeight="1" x14ac:dyDescent="0.15">
      <c r="A26" s="63"/>
      <c r="B26" s="64" t="s">
        <v>23</v>
      </c>
      <c r="C26" s="65"/>
      <c r="D26" s="8">
        <v>24253</v>
      </c>
      <c r="E26" s="8">
        <f t="shared" ref="E26" si="80">D26/$V26*100</f>
        <v>2.680049417313298</v>
      </c>
      <c r="F26" s="8">
        <v>99223</v>
      </c>
      <c r="G26" s="8">
        <f t="shared" ref="G26" si="81">F26/$V26*100</f>
        <v>10.964521639965257</v>
      </c>
      <c r="H26" s="8">
        <v>313492</v>
      </c>
      <c r="I26" s="8">
        <f t="shared" ref="I26" si="82">H26/$V26*100</f>
        <v>34.642067040464291</v>
      </c>
      <c r="J26" s="8">
        <v>1722114</v>
      </c>
      <c r="K26" s="8">
        <f t="shared" ref="K26" si="83">J26/$V26*100</f>
        <v>190.30019470775053</v>
      </c>
      <c r="L26" s="8">
        <v>1711473</v>
      </c>
      <c r="M26" s="8">
        <f t="shared" ref="M26:O26" si="84">L26/$V26*100</f>
        <v>189.12432344029369</v>
      </c>
      <c r="N26" s="8">
        <v>196108</v>
      </c>
      <c r="O26" s="8">
        <f t="shared" si="84"/>
        <v>21.670685322660134</v>
      </c>
      <c r="P26" s="8">
        <v>530495</v>
      </c>
      <c r="Q26" s="8">
        <f t="shared" si="34"/>
        <v>58.621729915376164</v>
      </c>
      <c r="R26" s="8">
        <v>858741</v>
      </c>
      <c r="S26" s="8">
        <f t="shared" si="6"/>
        <v>94.894170480890565</v>
      </c>
      <c r="T26" s="8">
        <v>669275</v>
      </c>
      <c r="U26" s="8">
        <f t="shared" si="7"/>
        <v>73.957451604847137</v>
      </c>
      <c r="V26" s="118">
        <v>904946</v>
      </c>
      <c r="W26" s="66">
        <v>100</v>
      </c>
      <c r="X26" s="80"/>
      <c r="Y26" s="67"/>
      <c r="Z26" s="80"/>
      <c r="AA26" s="67"/>
      <c r="AB26" s="80"/>
      <c r="AE26" s="81"/>
      <c r="AG26" s="81"/>
    </row>
    <row r="27" spans="1:33" ht="16.5" customHeight="1" x14ac:dyDescent="0.15">
      <c r="A27" s="63"/>
      <c r="B27" s="64" t="s">
        <v>24</v>
      </c>
      <c r="C27" s="65"/>
      <c r="D27" s="8">
        <v>1367482</v>
      </c>
      <c r="E27" s="8">
        <f t="shared" ref="E27" si="85">D27/$V27*100</f>
        <v>134.8855652297425</v>
      </c>
      <c r="F27" s="8">
        <v>83140</v>
      </c>
      <c r="G27" s="8">
        <f t="shared" ref="G27" si="86">F27/$V27*100</f>
        <v>8.2007557636596236</v>
      </c>
      <c r="H27" s="8">
        <v>1562068</v>
      </c>
      <c r="I27" s="8">
        <f t="shared" ref="I27" si="87">H27/$V27*100</f>
        <v>154.07912141241596</v>
      </c>
      <c r="J27" s="8">
        <v>1056516</v>
      </c>
      <c r="K27" s="8">
        <f t="shared" ref="K27" si="88">J27/$V27*100</f>
        <v>104.21252918449136</v>
      </c>
      <c r="L27" s="8">
        <v>798953</v>
      </c>
      <c r="M27" s="8">
        <f t="shared" ref="M27:O27" si="89">L27/$V27*100</f>
        <v>78.807053399604854</v>
      </c>
      <c r="N27" s="8">
        <v>814198</v>
      </c>
      <c r="O27" s="8">
        <f t="shared" si="89"/>
        <v>80.310788324033425</v>
      </c>
      <c r="P27" s="8">
        <v>1689169</v>
      </c>
      <c r="Q27" s="8">
        <f t="shared" si="34"/>
        <v>166.61609829859469</v>
      </c>
      <c r="R27" s="8">
        <v>1077890</v>
      </c>
      <c r="S27" s="8">
        <f t="shared" si="6"/>
        <v>106.32081585387385</v>
      </c>
      <c r="T27" s="8">
        <v>1466959</v>
      </c>
      <c r="U27" s="8">
        <f t="shared" si="7"/>
        <v>144.69776851458215</v>
      </c>
      <c r="V27" s="118">
        <v>1013809</v>
      </c>
      <c r="W27" s="66">
        <v>100</v>
      </c>
      <c r="X27" s="67"/>
      <c r="Y27" s="80"/>
      <c r="Z27" s="67"/>
      <c r="AA27" s="80"/>
      <c r="AD27" s="81"/>
      <c r="AF27" s="81"/>
    </row>
    <row r="28" spans="1:33" ht="16.5" customHeight="1" x14ac:dyDescent="0.15">
      <c r="A28" s="63"/>
      <c r="B28" s="64" t="s">
        <v>25</v>
      </c>
      <c r="C28" s="65"/>
      <c r="D28" s="8">
        <v>809738</v>
      </c>
      <c r="E28" s="8">
        <f t="shared" ref="E28" si="90">D28/$V28*100</f>
        <v>151.66132246512532</v>
      </c>
      <c r="F28" s="8">
        <v>685238</v>
      </c>
      <c r="G28" s="8">
        <f t="shared" ref="G28" si="91">F28/$V28*100</f>
        <v>128.34287298281365</v>
      </c>
      <c r="H28" s="8">
        <v>831058</v>
      </c>
      <c r="I28" s="8">
        <f t="shared" ref="I28" si="92">H28/$V28*100</f>
        <v>155.65448987848185</v>
      </c>
      <c r="J28" s="8">
        <v>594778</v>
      </c>
      <c r="K28" s="8">
        <f t="shared" ref="K28" si="93">J28/$V28*100</f>
        <v>111.40000599349706</v>
      </c>
      <c r="L28" s="8">
        <v>624395</v>
      </c>
      <c r="M28" s="8">
        <f t="shared" ref="M28:O28" si="94">L28/$V28*100</f>
        <v>116.94717481532537</v>
      </c>
      <c r="N28" s="8">
        <v>978044</v>
      </c>
      <c r="O28" s="8">
        <f t="shared" si="94"/>
        <v>183.18449482311692</v>
      </c>
      <c r="P28" s="8">
        <v>600314</v>
      </c>
      <c r="Q28" s="8">
        <f t="shared" si="34"/>
        <v>112.43688098413223</v>
      </c>
      <c r="R28" s="8">
        <v>782133</v>
      </c>
      <c r="S28" s="8">
        <f t="shared" si="6"/>
        <v>146.49099477067381</v>
      </c>
      <c r="T28" s="8">
        <v>584688</v>
      </c>
      <c r="U28" s="8">
        <f t="shared" si="7"/>
        <v>109.51018145312337</v>
      </c>
      <c r="V28" s="118">
        <v>533912</v>
      </c>
      <c r="W28" s="66">
        <v>100</v>
      </c>
      <c r="X28" s="67"/>
      <c r="Y28" s="80"/>
      <c r="Z28" s="67"/>
      <c r="AA28" s="80"/>
    </row>
    <row r="29" spans="1:33" ht="16.5" customHeight="1" x14ac:dyDescent="0.15">
      <c r="A29" s="63"/>
      <c r="B29" s="64" t="s">
        <v>26</v>
      </c>
      <c r="C29" s="65"/>
      <c r="D29" s="8">
        <v>5613700</v>
      </c>
      <c r="E29" s="8">
        <f t="shared" ref="E29" si="95">D29/$V29*100</f>
        <v>269.24220623501196</v>
      </c>
      <c r="F29" s="8">
        <v>3204800</v>
      </c>
      <c r="G29" s="8">
        <f t="shared" ref="G29" si="96">F29/$V29*100</f>
        <v>153.7074340527578</v>
      </c>
      <c r="H29" s="8">
        <v>4573100</v>
      </c>
      <c r="I29" s="8">
        <f t="shared" ref="I29" si="97">H29/$V29*100</f>
        <v>219.33333333333334</v>
      </c>
      <c r="J29" s="8">
        <v>4844000</v>
      </c>
      <c r="K29" s="8">
        <f t="shared" ref="K29" si="98">J29/$V29*100</f>
        <v>232.32613908872901</v>
      </c>
      <c r="L29" s="8">
        <v>4871100</v>
      </c>
      <c r="M29" s="8">
        <f t="shared" ref="M29:O29" si="99">L29/$V29*100</f>
        <v>233.62589928057554</v>
      </c>
      <c r="N29" s="8">
        <v>4305600</v>
      </c>
      <c r="O29" s="8">
        <f t="shared" si="99"/>
        <v>206.50359712230215</v>
      </c>
      <c r="P29" s="8">
        <v>5800300</v>
      </c>
      <c r="Q29" s="8">
        <f t="shared" si="34"/>
        <v>278.19184652278176</v>
      </c>
      <c r="R29" s="8">
        <v>6422200</v>
      </c>
      <c r="S29" s="8">
        <f t="shared" si="6"/>
        <v>308.01918465227817</v>
      </c>
      <c r="T29" s="8">
        <v>3310100</v>
      </c>
      <c r="U29" s="8">
        <f t="shared" si="7"/>
        <v>158.75779376498801</v>
      </c>
      <c r="V29" s="118">
        <v>2085000</v>
      </c>
      <c r="W29" s="66">
        <v>100</v>
      </c>
      <c r="X29" s="67"/>
      <c r="Y29" s="80"/>
      <c r="Z29" s="67"/>
      <c r="AA29" s="80"/>
    </row>
    <row r="30" spans="1:33" ht="16.5" customHeight="1" x14ac:dyDescent="0.15">
      <c r="A30" s="63"/>
      <c r="B30" s="64" t="s">
        <v>27</v>
      </c>
      <c r="C30" s="65"/>
      <c r="D30" s="7">
        <v>118400</v>
      </c>
      <c r="E30" s="8">
        <f t="shared" ref="E30" si="100">D30/$V30*100</f>
        <v>25.054648335579927</v>
      </c>
      <c r="F30" s="8">
        <v>135773</v>
      </c>
      <c r="G30" s="8">
        <f t="shared" ref="G30" si="101">F30/$V30*100</f>
        <v>28.730952436374103</v>
      </c>
      <c r="H30" s="8">
        <v>505217</v>
      </c>
      <c r="I30" s="8">
        <f t="shared" ref="I30" si="102">H30/$V30*100</f>
        <v>106.90907321078281</v>
      </c>
      <c r="J30" s="8">
        <v>368354</v>
      </c>
      <c r="K30" s="8">
        <f t="shared" ref="K30" si="103">J30/$V30*100</f>
        <v>77.947465650373388</v>
      </c>
      <c r="L30" s="8">
        <v>195045</v>
      </c>
      <c r="M30" s="8">
        <f t="shared" ref="M30:O30" si="104">L30/$V30*100</f>
        <v>41.273512538962734</v>
      </c>
      <c r="N30" s="8">
        <v>345021</v>
      </c>
      <c r="O30" s="8">
        <f t="shared" si="104"/>
        <v>73.009964724578737</v>
      </c>
      <c r="P30" s="8">
        <v>145345</v>
      </c>
      <c r="Q30" s="8">
        <f t="shared" si="34"/>
        <v>30.756485323774196</v>
      </c>
      <c r="R30" s="8">
        <v>442911</v>
      </c>
      <c r="S30" s="8">
        <f t="shared" si="6"/>
        <v>93.724487744594938</v>
      </c>
      <c r="T30" s="8">
        <v>753470</v>
      </c>
      <c r="U30" s="8">
        <f t="shared" si="7"/>
        <v>159.44194156595785</v>
      </c>
      <c r="V30" s="118">
        <v>472567</v>
      </c>
      <c r="W30" s="66">
        <v>100</v>
      </c>
      <c r="X30" s="80"/>
      <c r="Y30" s="67"/>
      <c r="Z30" s="80"/>
      <c r="AA30" s="67"/>
      <c r="AB30" s="80"/>
    </row>
    <row r="31" spans="1:33" ht="16.5" customHeight="1" x14ac:dyDescent="0.15">
      <c r="A31" s="82"/>
      <c r="B31" s="83" t="s">
        <v>28</v>
      </c>
      <c r="C31" s="49"/>
      <c r="D31" s="10">
        <v>60102683</v>
      </c>
      <c r="E31" s="11">
        <f t="shared" ref="E31" si="105">D31/$V31*100</f>
        <v>82.690874557159233</v>
      </c>
      <c r="F31" s="11">
        <v>58412492</v>
      </c>
      <c r="G31" s="11">
        <f t="shared" ref="G31" si="106">F31/$V31*100</f>
        <v>80.3654646922013</v>
      </c>
      <c r="H31" s="11">
        <v>61990938</v>
      </c>
      <c r="I31" s="11">
        <f t="shared" ref="I31" si="107">H31/$V31*100</f>
        <v>85.288786156828223</v>
      </c>
      <c r="J31" s="11">
        <f>SUM(J7:J30)</f>
        <v>64504186</v>
      </c>
      <c r="K31" s="11">
        <f t="shared" ref="K31" si="108">J31/$V31*100</f>
        <v>88.746579798071025</v>
      </c>
      <c r="L31" s="11">
        <f>SUM(L7:L30)</f>
        <v>63472168</v>
      </c>
      <c r="M31" s="11">
        <f t="shared" ref="M31:O31" si="109">L31/$V31*100</f>
        <v>87.326701903789157</v>
      </c>
      <c r="N31" s="11">
        <f>SUM(N7:N30)</f>
        <v>63795027</v>
      </c>
      <c r="O31" s="11">
        <f t="shared" si="109"/>
        <v>87.770899928503781</v>
      </c>
      <c r="P31" s="11">
        <f>SUM(P7:P30)</f>
        <v>87467195</v>
      </c>
      <c r="Q31" s="11">
        <f t="shared" si="34"/>
        <v>120.33970013637469</v>
      </c>
      <c r="R31" s="11">
        <v>76764922</v>
      </c>
      <c r="S31" s="11">
        <f t="shared" si="6"/>
        <v>105.61522745152845</v>
      </c>
      <c r="T31" s="11">
        <v>73485264</v>
      </c>
      <c r="U31" s="11">
        <f t="shared" si="7"/>
        <v>101.10298648770353</v>
      </c>
      <c r="V31" s="120">
        <v>72683574</v>
      </c>
      <c r="W31" s="84">
        <v>100</v>
      </c>
      <c r="X31" s="80"/>
      <c r="Y31" s="67"/>
      <c r="Z31" s="80"/>
      <c r="AA31" s="67"/>
      <c r="AB31" s="80"/>
    </row>
    <row r="32" spans="1:33" ht="16.5" customHeight="1" x14ac:dyDescent="0.15">
      <c r="A32" s="41" t="s">
        <v>69</v>
      </c>
      <c r="C32" s="41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80"/>
      <c r="O32" s="67"/>
      <c r="P32" s="80"/>
      <c r="Q32" s="67"/>
      <c r="R32" s="80"/>
      <c r="S32" s="67"/>
      <c r="T32" s="80"/>
      <c r="U32" s="67"/>
      <c r="V32" s="80"/>
      <c r="W32" s="67"/>
      <c r="X32" s="80"/>
      <c r="Y32" s="67"/>
      <c r="Z32" s="80"/>
    </row>
    <row r="33" spans="1:26" ht="16.5" customHeight="1" x14ac:dyDescent="0.15">
      <c r="A33" s="86" t="s">
        <v>103</v>
      </c>
      <c r="C33" s="41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67"/>
      <c r="P33" s="88"/>
      <c r="Q33" s="67"/>
      <c r="R33" s="88"/>
      <c r="S33" s="67"/>
      <c r="T33" s="88"/>
      <c r="U33" s="67"/>
      <c r="V33" s="88"/>
      <c r="W33" s="67"/>
      <c r="X33" s="88"/>
      <c r="Y33" s="67"/>
      <c r="Z33" s="88"/>
    </row>
    <row r="34" spans="1:26" ht="16.5" customHeight="1" x14ac:dyDescent="0.15">
      <c r="A34" s="86" t="s">
        <v>44</v>
      </c>
      <c r="B34" s="86"/>
      <c r="J34" s="87"/>
      <c r="K34" s="87"/>
      <c r="L34" s="87"/>
      <c r="M34" s="87"/>
      <c r="O34" s="38"/>
      <c r="Q34" s="38"/>
      <c r="S34" s="38"/>
      <c r="U34" s="38"/>
      <c r="V34" s="80"/>
      <c r="W34" s="38"/>
      <c r="X34" s="80"/>
      <c r="Y34" s="38"/>
      <c r="Z34" s="80"/>
    </row>
    <row r="35" spans="1:26" ht="9.75" customHeight="1" x14ac:dyDescent="0.15">
      <c r="A35" s="37"/>
      <c r="B35" s="89"/>
      <c r="C35" s="37"/>
      <c r="D35" s="87"/>
      <c r="E35" s="87"/>
      <c r="F35" s="58"/>
      <c r="G35" s="87"/>
      <c r="H35" s="87"/>
      <c r="I35" s="87"/>
      <c r="J35" s="87"/>
      <c r="K35" s="87"/>
      <c r="L35" s="87"/>
      <c r="M35" s="87"/>
      <c r="O35" s="38"/>
      <c r="Q35" s="38"/>
      <c r="S35" s="38"/>
      <c r="U35" s="38"/>
      <c r="V35" s="80"/>
      <c r="W35" s="38"/>
      <c r="X35" s="80"/>
      <c r="Y35" s="38"/>
      <c r="Z35" s="80"/>
    </row>
    <row r="36" spans="1:26" s="91" customFormat="1" ht="21.75" customHeight="1" x14ac:dyDescent="0.25">
      <c r="A36" s="39" t="s">
        <v>45</v>
      </c>
      <c r="B36" s="90"/>
      <c r="C36" s="90"/>
      <c r="D36" s="58"/>
      <c r="E36" s="58"/>
      <c r="F36" s="58"/>
      <c r="G36" s="58"/>
      <c r="H36" s="58"/>
      <c r="I36" s="58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121"/>
      <c r="U36" s="121"/>
      <c r="W36" s="123" t="s">
        <v>102</v>
      </c>
    </row>
    <row r="37" spans="1:26" ht="19.5" customHeight="1" x14ac:dyDescent="0.15">
      <c r="A37" s="54"/>
      <c r="B37" s="45" t="s">
        <v>1</v>
      </c>
      <c r="C37" s="92"/>
      <c r="D37" s="145" t="s">
        <v>74</v>
      </c>
      <c r="E37" s="148"/>
      <c r="F37" s="145" t="s">
        <v>71</v>
      </c>
      <c r="G37" s="148"/>
      <c r="H37" s="145" t="s">
        <v>73</v>
      </c>
      <c r="I37" s="148"/>
      <c r="J37" s="145" t="s">
        <v>75</v>
      </c>
      <c r="K37" s="149"/>
      <c r="L37" s="145" t="s">
        <v>76</v>
      </c>
      <c r="M37" s="148"/>
      <c r="N37" s="145" t="s">
        <v>79</v>
      </c>
      <c r="O37" s="148"/>
      <c r="P37" s="145" t="s">
        <v>84</v>
      </c>
      <c r="Q37" s="146"/>
      <c r="R37" s="145" t="s">
        <v>92</v>
      </c>
      <c r="S37" s="146"/>
      <c r="T37" s="145" t="s">
        <v>96</v>
      </c>
      <c r="U37" s="146"/>
      <c r="V37" s="145" t="s">
        <v>98</v>
      </c>
      <c r="W37" s="146"/>
      <c r="X37" s="80"/>
      <c r="Y37" s="67"/>
      <c r="Z37" s="80"/>
    </row>
    <row r="38" spans="1:26" ht="19.5" customHeight="1" x14ac:dyDescent="0.15">
      <c r="A38" s="82"/>
      <c r="B38" s="48" t="s">
        <v>29</v>
      </c>
      <c r="C38" s="93"/>
      <c r="D38" s="52" t="s">
        <v>2</v>
      </c>
      <c r="E38" s="52" t="s">
        <v>3</v>
      </c>
      <c r="F38" s="52" t="s">
        <v>2</v>
      </c>
      <c r="G38" s="52" t="s">
        <v>3</v>
      </c>
      <c r="H38" s="52" t="s">
        <v>2</v>
      </c>
      <c r="I38" s="52" t="s">
        <v>3</v>
      </c>
      <c r="J38" s="52" t="s">
        <v>2</v>
      </c>
      <c r="K38" s="97" t="s">
        <v>3</v>
      </c>
      <c r="L38" s="52" t="s">
        <v>2</v>
      </c>
      <c r="M38" s="52" t="s">
        <v>3</v>
      </c>
      <c r="N38" s="52" t="s">
        <v>2</v>
      </c>
      <c r="O38" s="52" t="s">
        <v>3</v>
      </c>
      <c r="P38" s="52" t="s">
        <v>2</v>
      </c>
      <c r="Q38" s="52" t="s">
        <v>3</v>
      </c>
      <c r="R38" s="51" t="s">
        <v>2</v>
      </c>
      <c r="S38" s="52" t="s">
        <v>3</v>
      </c>
      <c r="T38" s="51" t="s">
        <v>2</v>
      </c>
      <c r="U38" s="52" t="s">
        <v>3</v>
      </c>
      <c r="V38" s="51" t="s">
        <v>2</v>
      </c>
      <c r="W38" s="52" t="s">
        <v>3</v>
      </c>
      <c r="X38" s="80"/>
      <c r="Y38" s="67"/>
      <c r="Z38" s="80"/>
    </row>
    <row r="39" spans="1:26" ht="16.5" customHeight="1" x14ac:dyDescent="0.15">
      <c r="A39" s="63"/>
      <c r="B39" s="55"/>
      <c r="C39" s="92"/>
      <c r="D39" s="59" t="s">
        <v>4</v>
      </c>
      <c r="E39" s="58"/>
      <c r="F39" s="56" t="s">
        <v>4</v>
      </c>
      <c r="G39" s="58"/>
      <c r="H39" s="59" t="s">
        <v>4</v>
      </c>
      <c r="I39" s="58"/>
      <c r="J39" s="59" t="s">
        <v>4</v>
      </c>
      <c r="K39" s="57"/>
      <c r="L39" s="59" t="s">
        <v>4</v>
      </c>
      <c r="M39" s="58"/>
      <c r="N39" s="56" t="s">
        <v>4</v>
      </c>
      <c r="O39" s="58"/>
      <c r="P39" s="56" t="s">
        <v>4</v>
      </c>
      <c r="Q39" s="58"/>
      <c r="R39" s="56" t="s">
        <v>4</v>
      </c>
      <c r="S39" s="58"/>
      <c r="T39" s="56" t="s">
        <v>4</v>
      </c>
      <c r="U39" s="57"/>
      <c r="V39" s="56" t="s">
        <v>4</v>
      </c>
      <c r="W39" s="60"/>
      <c r="X39" s="80"/>
      <c r="Y39" s="67"/>
      <c r="Z39" s="80"/>
    </row>
    <row r="40" spans="1:26" ht="16.5" customHeight="1" x14ac:dyDescent="0.15">
      <c r="A40" s="63"/>
      <c r="B40" s="64" t="s">
        <v>30</v>
      </c>
      <c r="C40" s="94"/>
      <c r="D40" s="8">
        <v>424219</v>
      </c>
      <c r="E40" s="8">
        <f>D40/$V40*100</f>
        <v>106.79134329034517</v>
      </c>
      <c r="F40" s="8">
        <v>421735</v>
      </c>
      <c r="G40" s="8">
        <f>F40/$V40*100</f>
        <v>106.16603019325798</v>
      </c>
      <c r="H40" s="8">
        <v>389066</v>
      </c>
      <c r="I40" s="8">
        <f>H40/$V40*100</f>
        <v>97.942055326615332</v>
      </c>
      <c r="J40" s="8">
        <v>401956</v>
      </c>
      <c r="K40" s="8">
        <f>J40/$V40*100</f>
        <v>101.18693689724878</v>
      </c>
      <c r="L40" s="8">
        <v>398010</v>
      </c>
      <c r="M40" s="8">
        <f>L40/$V40*100</f>
        <v>100.19358525429148</v>
      </c>
      <c r="N40" s="8">
        <v>401471</v>
      </c>
      <c r="O40" s="8">
        <f>N40/$V40*100</f>
        <v>101.06484476677886</v>
      </c>
      <c r="P40" s="8">
        <v>384719</v>
      </c>
      <c r="Q40" s="8">
        <f>P40/$V40*100</f>
        <v>96.847757406712802</v>
      </c>
      <c r="R40" s="8">
        <v>402151</v>
      </c>
      <c r="S40" s="8">
        <f>R40/$V40*100</f>
        <v>101.23602548578823</v>
      </c>
      <c r="T40" s="8">
        <v>396286</v>
      </c>
      <c r="U40" s="8">
        <f>T40/$V40*100</f>
        <v>99.759591784332429</v>
      </c>
      <c r="V40" s="118">
        <v>397241</v>
      </c>
      <c r="W40" s="66">
        <v>100</v>
      </c>
      <c r="X40" s="88"/>
      <c r="Y40" s="67"/>
      <c r="Z40" s="88"/>
    </row>
    <row r="41" spans="1:26" ht="16.5" customHeight="1" x14ac:dyDescent="0.15">
      <c r="A41" s="63"/>
      <c r="B41" s="64" t="s">
        <v>31</v>
      </c>
      <c r="C41" s="94"/>
      <c r="D41" s="8">
        <v>6389090</v>
      </c>
      <c r="E41" s="8">
        <f t="shared" ref="E41" si="110">D41/$V41*100</f>
        <v>119.27189352337912</v>
      </c>
      <c r="F41" s="8">
        <v>5243993</v>
      </c>
      <c r="G41" s="8">
        <f t="shared" ref="G41" si="111">F41/$V41*100</f>
        <v>97.895157954160211</v>
      </c>
      <c r="H41" s="8">
        <v>5783245</v>
      </c>
      <c r="I41" s="8">
        <f t="shared" ref="I41" si="112">H41/$V41*100</f>
        <v>107.96194479332968</v>
      </c>
      <c r="J41" s="8">
        <v>5711268</v>
      </c>
      <c r="K41" s="8">
        <f t="shared" ref="K41" si="113">J41/$V41*100</f>
        <v>106.61827408589994</v>
      </c>
      <c r="L41" s="8">
        <v>6033275</v>
      </c>
      <c r="M41" s="8">
        <f t="shared" ref="M41" si="114">L41/$V41*100</f>
        <v>112.62951897645286</v>
      </c>
      <c r="N41" s="8">
        <v>5375112</v>
      </c>
      <c r="O41" s="8">
        <f t="shared" ref="O41" si="115">N41/$V41*100</f>
        <v>100.34289486299888</v>
      </c>
      <c r="P41" s="8">
        <v>6711998</v>
      </c>
      <c r="Q41" s="8">
        <f t="shared" ref="Q41" si="116">P41/$V41*100</f>
        <v>125.29995833289776</v>
      </c>
      <c r="R41" s="8">
        <v>9523639</v>
      </c>
      <c r="S41" s="8">
        <f t="shared" ref="S41" si="117">R41/$V41*100</f>
        <v>177.78783156335268</v>
      </c>
      <c r="T41" s="8">
        <v>8034621</v>
      </c>
      <c r="U41" s="8">
        <f t="shared" ref="U41:U53" si="118">T41/$V41*100</f>
        <v>149.99075931199997</v>
      </c>
      <c r="V41" s="118">
        <v>5356744</v>
      </c>
      <c r="W41" s="66">
        <v>100</v>
      </c>
      <c r="X41" s="38"/>
      <c r="Y41" s="38"/>
      <c r="Z41" s="38"/>
    </row>
    <row r="42" spans="1:26" ht="16.5" customHeight="1" x14ac:dyDescent="0.15">
      <c r="A42" s="63"/>
      <c r="B42" s="64" t="s">
        <v>32</v>
      </c>
      <c r="C42" s="94"/>
      <c r="D42" s="8">
        <v>28510435</v>
      </c>
      <c r="E42" s="8">
        <f t="shared" ref="E42" si="119">D42/$V42*100</f>
        <v>75.538400277943168</v>
      </c>
      <c r="F42" s="8">
        <v>28242176</v>
      </c>
      <c r="G42" s="8">
        <f t="shared" ref="G42" si="120">F42/$V42*100</f>
        <v>74.827648031610877</v>
      </c>
      <c r="H42" s="8">
        <v>28800665</v>
      </c>
      <c r="I42" s="8">
        <f t="shared" ref="I42" si="121">H42/$V42*100</f>
        <v>76.307364690891163</v>
      </c>
      <c r="J42" s="8">
        <v>29124929</v>
      </c>
      <c r="K42" s="8">
        <f t="shared" ref="K42" si="122">J42/$V42*100</f>
        <v>77.166502190116532</v>
      </c>
      <c r="L42" s="8">
        <v>28858000</v>
      </c>
      <c r="M42" s="8">
        <f t="shared" ref="M42" si="123">L42/$V42*100</f>
        <v>76.459273778912305</v>
      </c>
      <c r="N42" s="8">
        <v>32137447</v>
      </c>
      <c r="O42" s="8">
        <f t="shared" ref="O42" si="124">N42/$V42*100</f>
        <v>85.1481689212102</v>
      </c>
      <c r="P42" s="8">
        <v>51014855</v>
      </c>
      <c r="Q42" s="8">
        <f t="shared" ref="Q42" si="125">P42/$V42*100</f>
        <v>135.16386323503059</v>
      </c>
      <c r="R42" s="8">
        <v>37022545</v>
      </c>
      <c r="S42" s="8">
        <f t="shared" ref="S42" si="126">R42/$V42*100</f>
        <v>98.091236542625992</v>
      </c>
      <c r="T42" s="8">
        <v>35457803</v>
      </c>
      <c r="U42" s="8">
        <f t="shared" si="118"/>
        <v>93.945452462947472</v>
      </c>
      <c r="V42" s="118">
        <v>37742969</v>
      </c>
      <c r="W42" s="66">
        <v>100</v>
      </c>
      <c r="X42" s="38"/>
      <c r="Y42" s="38"/>
      <c r="Z42" s="38"/>
    </row>
    <row r="43" spans="1:26" ht="16.5" customHeight="1" x14ac:dyDescent="0.15">
      <c r="A43" s="63"/>
      <c r="B43" s="64" t="s">
        <v>33</v>
      </c>
      <c r="C43" s="94"/>
      <c r="D43" s="8">
        <v>5829582</v>
      </c>
      <c r="E43" s="8">
        <f t="shared" ref="E43" si="127">D43/$V43*100</f>
        <v>104.70344349955134</v>
      </c>
      <c r="F43" s="8">
        <v>5439349</v>
      </c>
      <c r="G43" s="8">
        <f t="shared" ref="G43" si="128">F43/$V43*100</f>
        <v>97.694580965812136</v>
      </c>
      <c r="H43" s="8">
        <v>4869355</v>
      </c>
      <c r="I43" s="8">
        <f t="shared" ref="I43" si="129">H43/$V43*100</f>
        <v>87.457082878627972</v>
      </c>
      <c r="J43" s="8">
        <v>4876118</v>
      </c>
      <c r="K43" s="8">
        <f t="shared" ref="K43" si="130">J43/$V43*100</f>
        <v>87.578551174019907</v>
      </c>
      <c r="L43" s="8">
        <v>4940134</v>
      </c>
      <c r="M43" s="8">
        <f t="shared" ref="M43" si="131">L43/$V43*100</f>
        <v>88.728324114698538</v>
      </c>
      <c r="N43" s="8">
        <v>4530517</v>
      </c>
      <c r="O43" s="8">
        <f t="shared" ref="O43" si="132">N43/$V43*100</f>
        <v>81.371311139161747</v>
      </c>
      <c r="P43" s="8">
        <v>4971065</v>
      </c>
      <c r="Q43" s="8">
        <f t="shared" ref="Q43" si="133">P43/$V43*100</f>
        <v>89.283866898192215</v>
      </c>
      <c r="R43" s="8">
        <v>5767570</v>
      </c>
      <c r="S43" s="8">
        <f t="shared" ref="S43" si="134">R43/$V43*100</f>
        <v>103.58966382576098</v>
      </c>
      <c r="T43" s="8">
        <v>5578600</v>
      </c>
      <c r="U43" s="8">
        <f t="shared" si="118"/>
        <v>100.19562807532292</v>
      </c>
      <c r="V43" s="118">
        <v>5567708</v>
      </c>
      <c r="W43" s="66">
        <v>100</v>
      </c>
    </row>
    <row r="44" spans="1:26" ht="16.5" customHeight="1" x14ac:dyDescent="0.15">
      <c r="A44" s="63"/>
      <c r="B44" s="64" t="s">
        <v>34</v>
      </c>
      <c r="C44" s="94"/>
      <c r="D44" s="8">
        <v>463381</v>
      </c>
      <c r="E44" s="8">
        <f t="shared" ref="E44" si="135">D44/$V44*100</f>
        <v>121.69130005462414</v>
      </c>
      <c r="F44" s="8">
        <v>453032</v>
      </c>
      <c r="G44" s="8">
        <f t="shared" ref="G44" si="136">F44/$V44*100</f>
        <v>118.97348628093619</v>
      </c>
      <c r="H44" s="8">
        <v>512568</v>
      </c>
      <c r="I44" s="8">
        <f t="shared" ref="I44" si="137">H44/$V44*100</f>
        <v>134.60859699987395</v>
      </c>
      <c r="J44" s="8">
        <v>505610</v>
      </c>
      <c r="K44" s="8">
        <f t="shared" ref="K44" si="138">J44/$V44*100</f>
        <v>132.78131434093871</v>
      </c>
      <c r="L44" s="8">
        <v>496835</v>
      </c>
      <c r="M44" s="8">
        <f t="shared" ref="M44" si="139">L44/$V44*100</f>
        <v>130.47685827135592</v>
      </c>
      <c r="N44" s="8">
        <v>741301</v>
      </c>
      <c r="O44" s="8">
        <f t="shared" ref="O44" si="140">N44/$V44*100</f>
        <v>194.67755998151185</v>
      </c>
      <c r="P44" s="8">
        <v>460010</v>
      </c>
      <c r="Q44" s="8">
        <f t="shared" ref="Q44" si="141">P44/$V44*100</f>
        <v>120.80602126139755</v>
      </c>
      <c r="R44" s="8">
        <v>558308</v>
      </c>
      <c r="S44" s="8">
        <f t="shared" ref="S44" si="142">R44/$V44*100</f>
        <v>146.62065633009792</v>
      </c>
      <c r="T44" s="8">
        <v>514626</v>
      </c>
      <c r="U44" s="8">
        <f t="shared" si="118"/>
        <v>135.14906088491111</v>
      </c>
      <c r="V44" s="118">
        <v>380784</v>
      </c>
      <c r="W44" s="66">
        <v>100</v>
      </c>
    </row>
    <row r="45" spans="1:26" ht="16.5" customHeight="1" x14ac:dyDescent="0.15">
      <c r="A45" s="63"/>
      <c r="B45" s="64" t="s">
        <v>35</v>
      </c>
      <c r="C45" s="94"/>
      <c r="D45" s="8">
        <v>325841</v>
      </c>
      <c r="E45" s="8">
        <f t="shared" ref="E45" si="143">D45/$V45*100</f>
        <v>44.24626506940276</v>
      </c>
      <c r="F45" s="8">
        <v>495142</v>
      </c>
      <c r="G45" s="8">
        <f t="shared" ref="G45" si="144">F45/$V45*100</f>
        <v>67.235811880623444</v>
      </c>
      <c r="H45" s="8">
        <v>292034</v>
      </c>
      <c r="I45" s="8">
        <f t="shared" ref="I45" si="145">H45/$V45*100</f>
        <v>39.655579786699548</v>
      </c>
      <c r="J45" s="8">
        <v>363713</v>
      </c>
      <c r="K45" s="8">
        <f t="shared" ref="K45" si="146">J45/$V45*100</f>
        <v>49.388940640335896</v>
      </c>
      <c r="L45" s="8">
        <v>355806</v>
      </c>
      <c r="M45" s="8">
        <f t="shared" ref="M45" si="147">L45/$V45*100</f>
        <v>48.31524144992165</v>
      </c>
      <c r="N45" s="8">
        <v>294126</v>
      </c>
      <c r="O45" s="8">
        <f t="shared" ref="O45" si="148">N45/$V45*100</f>
        <v>39.939654493458946</v>
      </c>
      <c r="P45" s="8">
        <v>1326082</v>
      </c>
      <c r="Q45" s="8">
        <f t="shared" ref="Q45" si="149">P45/$V45*100</f>
        <v>180.06995950713309</v>
      </c>
      <c r="R45" s="8">
        <v>918273</v>
      </c>
      <c r="S45" s="8">
        <f t="shared" ref="S45" si="150">R45/$V45*100</f>
        <v>124.69318030596422</v>
      </c>
      <c r="T45" s="8">
        <v>1925316</v>
      </c>
      <c r="U45" s="8">
        <f t="shared" si="118"/>
        <v>261.44052491356905</v>
      </c>
      <c r="V45" s="118">
        <v>736426</v>
      </c>
      <c r="W45" s="66">
        <v>100</v>
      </c>
    </row>
    <row r="46" spans="1:26" ht="16.5" customHeight="1" x14ac:dyDescent="0.15">
      <c r="A46" s="63"/>
      <c r="B46" s="64" t="s">
        <v>36</v>
      </c>
      <c r="C46" s="94"/>
      <c r="D46" s="8">
        <v>3385320</v>
      </c>
      <c r="E46" s="8">
        <f t="shared" ref="E46" si="151">D46/$V46*100</f>
        <v>76.688198496056643</v>
      </c>
      <c r="F46" s="8">
        <v>3026240</v>
      </c>
      <c r="G46" s="8">
        <f t="shared" ref="G46" si="152">F46/$V46*100</f>
        <v>68.553901497260668</v>
      </c>
      <c r="H46" s="8">
        <v>3161597</v>
      </c>
      <c r="I46" s="8">
        <f t="shared" ref="I46" si="153">H46/$V46*100</f>
        <v>71.620165390727379</v>
      </c>
      <c r="J46" s="8">
        <v>4041891</v>
      </c>
      <c r="K46" s="8">
        <f t="shared" ref="K46" si="154">J46/$V46*100</f>
        <v>91.56160696992454</v>
      </c>
      <c r="L46" s="8">
        <v>4866005</v>
      </c>
      <c r="M46" s="8">
        <f t="shared" ref="M46" si="155">L46/$V46*100</f>
        <v>110.23039397244696</v>
      </c>
      <c r="N46" s="8">
        <v>3288778</v>
      </c>
      <c r="O46" s="8">
        <f t="shared" ref="O46" si="156">N46/$V46*100</f>
        <v>74.501217041066781</v>
      </c>
      <c r="P46" s="8">
        <v>4873959</v>
      </c>
      <c r="Q46" s="8">
        <f t="shared" ref="Q46" si="157">P46/$V46*100</f>
        <v>110.4105772138651</v>
      </c>
      <c r="R46" s="8">
        <v>4264732</v>
      </c>
      <c r="S46" s="8">
        <f t="shared" ref="S46" si="158">R46/$V46*100</f>
        <v>96.609659987382187</v>
      </c>
      <c r="T46" s="8">
        <v>3682666</v>
      </c>
      <c r="U46" s="8">
        <f t="shared" si="118"/>
        <v>83.424025262804975</v>
      </c>
      <c r="V46" s="118">
        <v>4414395</v>
      </c>
      <c r="W46" s="66">
        <v>100</v>
      </c>
    </row>
    <row r="47" spans="1:26" ht="16.5" customHeight="1" x14ac:dyDescent="0.15">
      <c r="A47" s="63"/>
      <c r="B47" s="64" t="s">
        <v>37</v>
      </c>
      <c r="C47" s="94"/>
      <c r="D47" s="8">
        <v>2057697</v>
      </c>
      <c r="E47" s="8">
        <f t="shared" ref="E47" si="159">D47/$V47*100</f>
        <v>128.1995098045324</v>
      </c>
      <c r="F47" s="8">
        <v>1365564</v>
      </c>
      <c r="G47" s="8">
        <f t="shared" ref="G47" si="160">F47/$V47*100</f>
        <v>85.077946561965362</v>
      </c>
      <c r="H47" s="8">
        <v>1675274</v>
      </c>
      <c r="I47" s="8">
        <f t="shared" ref="I47" si="161">H47/$V47*100</f>
        <v>104.37363012546462</v>
      </c>
      <c r="J47" s="8">
        <v>1495756</v>
      </c>
      <c r="K47" s="8">
        <f t="shared" ref="K47" si="162">J47/$V47*100</f>
        <v>93.189223674422479</v>
      </c>
      <c r="L47" s="8">
        <v>1702222</v>
      </c>
      <c r="M47" s="8">
        <f t="shared" ref="M47" si="163">L47/$V47*100</f>
        <v>106.05255583231677</v>
      </c>
      <c r="N47" s="8">
        <v>2157626</v>
      </c>
      <c r="O47" s="8">
        <f t="shared" ref="O47" si="164">N47/$V47*100</f>
        <v>134.42532867643487</v>
      </c>
      <c r="P47" s="8">
        <v>1579372</v>
      </c>
      <c r="Q47" s="8">
        <f t="shared" ref="Q47" si="165">P47/$V47*100</f>
        <v>98.39870311275368</v>
      </c>
      <c r="R47" s="8">
        <v>1512048</v>
      </c>
      <c r="S47" s="8">
        <f t="shared" ref="S47" si="166">R47/$V47*100</f>
        <v>94.204254757101552</v>
      </c>
      <c r="T47" s="8">
        <v>1978764</v>
      </c>
      <c r="U47" s="8">
        <f t="shared" si="118"/>
        <v>123.28179261516914</v>
      </c>
      <c r="V47" s="118">
        <v>1605074</v>
      </c>
      <c r="W47" s="66">
        <v>100</v>
      </c>
    </row>
    <row r="48" spans="1:26" ht="16.5" customHeight="1" x14ac:dyDescent="0.15">
      <c r="A48" s="63"/>
      <c r="B48" s="64" t="s">
        <v>38</v>
      </c>
      <c r="C48" s="94"/>
      <c r="D48" s="8">
        <v>6736964</v>
      </c>
      <c r="E48" s="8">
        <f t="shared" ref="E48" si="167">D48/$V48*100</f>
        <v>83.624234350690401</v>
      </c>
      <c r="F48" s="8">
        <v>5779568</v>
      </c>
      <c r="G48" s="8">
        <f t="shared" ref="G48" si="168">F48/$V48*100</f>
        <v>71.740319360137747</v>
      </c>
      <c r="H48" s="8">
        <v>7728929</v>
      </c>
      <c r="I48" s="8">
        <f t="shared" ref="I48" si="169">H48/$V48*100</f>
        <v>95.937245616251971</v>
      </c>
      <c r="J48" s="8">
        <v>8855851</v>
      </c>
      <c r="K48" s="8">
        <f t="shared" ref="K48" si="170">J48/$V48*100</f>
        <v>109.9254440722551</v>
      </c>
      <c r="L48" s="8">
        <v>7752181</v>
      </c>
      <c r="M48" s="8">
        <f t="shared" ref="M48" si="171">L48/$V48*100</f>
        <v>96.225866825616038</v>
      </c>
      <c r="N48" s="8">
        <v>6900730</v>
      </c>
      <c r="O48" s="8">
        <f t="shared" ref="O48" si="172">N48/$V48*100</f>
        <v>85.657020389427615</v>
      </c>
      <c r="P48" s="8">
        <v>6919085</v>
      </c>
      <c r="Q48" s="8">
        <f t="shared" ref="Q48" si="173">P48/$V48*100</f>
        <v>85.884856373337712</v>
      </c>
      <c r="R48" s="8">
        <v>6124836</v>
      </c>
      <c r="S48" s="8">
        <f t="shared" ref="S48" si="174">R48/$V48*100</f>
        <v>76.026043930700126</v>
      </c>
      <c r="T48" s="8">
        <v>6345685</v>
      </c>
      <c r="U48" s="8">
        <f t="shared" si="118"/>
        <v>78.76738684601267</v>
      </c>
      <c r="V48" s="118">
        <v>8056234</v>
      </c>
      <c r="W48" s="66">
        <v>100</v>
      </c>
    </row>
    <row r="49" spans="1:23" ht="16.5" customHeight="1" x14ac:dyDescent="0.15">
      <c r="A49" s="63"/>
      <c r="B49" s="64" t="s">
        <v>39</v>
      </c>
      <c r="C49" s="94"/>
      <c r="D49" s="9" t="s">
        <v>81</v>
      </c>
      <c r="E49" s="9" t="s">
        <v>82</v>
      </c>
      <c r="F49" s="9">
        <v>4393</v>
      </c>
      <c r="G49" s="9" t="s">
        <v>82</v>
      </c>
      <c r="H49" s="9" t="s">
        <v>81</v>
      </c>
      <c r="I49" s="9" t="s">
        <v>82</v>
      </c>
      <c r="J49" s="9">
        <v>9020</v>
      </c>
      <c r="K49" s="9" t="s">
        <v>82</v>
      </c>
      <c r="L49" s="9">
        <v>208766</v>
      </c>
      <c r="M49" s="9" t="s">
        <v>82</v>
      </c>
      <c r="N49" s="9">
        <v>56465</v>
      </c>
      <c r="O49" s="9" t="s">
        <v>82</v>
      </c>
      <c r="P49" s="9" t="s">
        <v>77</v>
      </c>
      <c r="Q49" s="9" t="s">
        <v>82</v>
      </c>
      <c r="R49" s="9" t="s">
        <v>77</v>
      </c>
      <c r="S49" s="9" t="s">
        <v>82</v>
      </c>
      <c r="T49" s="9" t="s">
        <v>97</v>
      </c>
      <c r="U49" s="9" t="s">
        <v>82</v>
      </c>
      <c r="V49" s="119">
        <v>22771</v>
      </c>
      <c r="W49" s="73" t="s">
        <v>81</v>
      </c>
    </row>
    <row r="50" spans="1:23" ht="16.5" customHeight="1" x14ac:dyDescent="0.15">
      <c r="A50" s="63"/>
      <c r="B50" s="64" t="s">
        <v>40</v>
      </c>
      <c r="C50" s="94"/>
      <c r="D50" s="8">
        <v>5696245</v>
      </c>
      <c r="E50" s="8">
        <f t="shared" ref="E50" si="175">D50/$V50*100</f>
        <v>93.312381542110813</v>
      </c>
      <c r="F50" s="8">
        <v>6223167</v>
      </c>
      <c r="G50" s="8">
        <f t="shared" ref="G50" si="176">F50/$V50*100</f>
        <v>101.94409360978558</v>
      </c>
      <c r="H50" s="8">
        <v>6236315</v>
      </c>
      <c r="I50" s="8">
        <f t="shared" ref="I50" si="177">H50/$V50*100</f>
        <v>102.15947605778697</v>
      </c>
      <c r="J50" s="8">
        <v>6533011</v>
      </c>
      <c r="K50" s="8">
        <f t="shared" ref="K50" si="178">J50/$V50*100</f>
        <v>107.01976741709791</v>
      </c>
      <c r="L50" s="8">
        <v>6464011</v>
      </c>
      <c r="M50" s="8">
        <f t="shared" ref="M50" si="179">L50/$V50*100</f>
        <v>105.88945186248155</v>
      </c>
      <c r="N50" s="8">
        <v>6615852</v>
      </c>
      <c r="O50" s="8">
        <f t="shared" ref="O50" si="180">N50/$V50*100</f>
        <v>108.37681771941637</v>
      </c>
      <c r="P50" s="8">
        <v>6757587</v>
      </c>
      <c r="Q50" s="8">
        <f t="shared" ref="Q50" si="181">P50/$V50*100</f>
        <v>110.698633301062</v>
      </c>
      <c r="R50" s="8">
        <v>8271032</v>
      </c>
      <c r="S50" s="8">
        <f t="shared" ref="S50" si="182">R50/$V50*100</f>
        <v>135.49095829463232</v>
      </c>
      <c r="T50" s="8">
        <v>6817382</v>
      </c>
      <c r="U50" s="8">
        <f t="shared" si="118"/>
        <v>111.6781582081386</v>
      </c>
      <c r="V50" s="118">
        <v>6104490</v>
      </c>
      <c r="W50" s="66">
        <v>100</v>
      </c>
    </row>
    <row r="51" spans="1:23" ht="16.5" customHeight="1" x14ac:dyDescent="0.15">
      <c r="A51" s="63"/>
      <c r="B51" s="64" t="s">
        <v>41</v>
      </c>
      <c r="C51" s="94"/>
      <c r="D51" s="8">
        <v>148135</v>
      </c>
      <c r="E51" s="8">
        <f t="shared" ref="E51" si="183">D51/$V51*100</f>
        <v>9.4002639828411159</v>
      </c>
      <c r="F51" s="8">
        <v>1212916</v>
      </c>
      <c r="G51" s="8">
        <f t="shared" ref="G51" si="184">F51/$V51*100</f>
        <v>76.968512431307346</v>
      </c>
      <c r="H51" s="8">
        <v>2173536</v>
      </c>
      <c r="I51" s="8">
        <f t="shared" ref="I51" si="185">H51/$V51*100</f>
        <v>137.92697320827992</v>
      </c>
      <c r="J51" s="8">
        <v>2390018</v>
      </c>
      <c r="K51" s="8">
        <f t="shared" ref="K51" si="186">J51/$V51*100</f>
        <v>151.66436104730116</v>
      </c>
      <c r="L51" s="8">
        <v>1051902</v>
      </c>
      <c r="M51" s="8">
        <f t="shared" ref="M51" si="187">L51/$V51*100</f>
        <v>66.750980417042129</v>
      </c>
      <c r="N51" s="8">
        <v>1150257</v>
      </c>
      <c r="O51" s="8">
        <f t="shared" ref="O51" si="188">N51/$V51*100</f>
        <v>72.992334344421465</v>
      </c>
      <c r="P51" s="8">
        <v>2025552</v>
      </c>
      <c r="Q51" s="8">
        <f t="shared" ref="Q51" si="189">P51/$V51*100</f>
        <v>128.53629129491196</v>
      </c>
      <c r="R51" s="8">
        <v>1646318</v>
      </c>
      <c r="S51" s="8">
        <f t="shared" ref="S51" si="190">R51/$V51*100</f>
        <v>104.47108245656341</v>
      </c>
      <c r="T51" s="8">
        <v>2280948</v>
      </c>
      <c r="U51" s="8">
        <f t="shared" si="118"/>
        <v>144.74306093180866</v>
      </c>
      <c r="V51" s="118">
        <v>1575860</v>
      </c>
      <c r="W51" s="66">
        <v>100</v>
      </c>
    </row>
    <row r="52" spans="1:23" ht="16.5" customHeight="1" x14ac:dyDescent="0.15">
      <c r="A52" s="63"/>
      <c r="B52" s="64" t="s">
        <v>42</v>
      </c>
      <c r="C52" s="94"/>
      <c r="D52" s="9" t="s">
        <v>81</v>
      </c>
      <c r="E52" s="9" t="s">
        <v>82</v>
      </c>
      <c r="F52" s="9" t="s">
        <v>81</v>
      </c>
      <c r="G52" s="9" t="s">
        <v>82</v>
      </c>
      <c r="H52" s="9" t="s">
        <v>81</v>
      </c>
      <c r="I52" s="9" t="s">
        <v>82</v>
      </c>
      <c r="J52" s="9" t="s">
        <v>81</v>
      </c>
      <c r="K52" s="9" t="s">
        <v>82</v>
      </c>
      <c r="L52" s="9" t="s">
        <v>81</v>
      </c>
      <c r="M52" s="9" t="s">
        <v>82</v>
      </c>
      <c r="N52" s="9" t="s">
        <v>81</v>
      </c>
      <c r="O52" s="9" t="s">
        <v>82</v>
      </c>
      <c r="P52" s="9" t="s">
        <v>77</v>
      </c>
      <c r="Q52" s="9" t="s">
        <v>82</v>
      </c>
      <c r="R52" s="9" t="s">
        <v>77</v>
      </c>
      <c r="S52" s="9" t="s">
        <v>82</v>
      </c>
      <c r="T52" s="9" t="s">
        <v>97</v>
      </c>
      <c r="U52" s="9" t="s">
        <v>82</v>
      </c>
      <c r="V52" s="119" t="s">
        <v>105</v>
      </c>
      <c r="W52" s="73" t="s">
        <v>82</v>
      </c>
    </row>
    <row r="53" spans="1:23" ht="16.5" customHeight="1" x14ac:dyDescent="0.15">
      <c r="A53" s="82"/>
      <c r="B53" s="64" t="s">
        <v>43</v>
      </c>
      <c r="C53" s="93"/>
      <c r="D53" s="10">
        <v>59966909</v>
      </c>
      <c r="E53" s="11">
        <f t="shared" ref="E53" si="191">D53/$V53*100</f>
        <v>83.332864095700245</v>
      </c>
      <c r="F53" s="11">
        <v>57907275</v>
      </c>
      <c r="G53" s="11">
        <f t="shared" ref="G53" si="192">F53/$V53*100</f>
        <v>80.470698893740547</v>
      </c>
      <c r="H53" s="11">
        <v>61622584</v>
      </c>
      <c r="I53" s="11">
        <f t="shared" ref="I53" si="193">H53/$V53*100</f>
        <v>85.633668690475133</v>
      </c>
      <c r="J53" s="11">
        <f>SUM(J40:J52)</f>
        <v>64309141</v>
      </c>
      <c r="K53" s="11">
        <f t="shared" ref="K53" si="194">J53/$V53*100</f>
        <v>89.367035860798239</v>
      </c>
      <c r="L53" s="11">
        <f>SUM(L40:L52)</f>
        <v>63127147</v>
      </c>
      <c r="M53" s="11">
        <f t="shared" ref="M53" si="195">L53/$V53*100</f>
        <v>87.724480874948739</v>
      </c>
      <c r="N53" s="11">
        <f>SUM(N40:N52)</f>
        <v>63649682</v>
      </c>
      <c r="O53" s="11">
        <f t="shared" ref="O53" si="196">N53/$V53*100</f>
        <v>88.450620321960187</v>
      </c>
      <c r="P53" s="11">
        <f>SUM(P40:P52)</f>
        <v>87024284</v>
      </c>
      <c r="Q53" s="11">
        <f t="shared" ref="Q53" si="197">P53/$V53*100</f>
        <v>120.93307713421781</v>
      </c>
      <c r="R53" s="11">
        <v>76011452</v>
      </c>
      <c r="S53" s="11">
        <f t="shared" ref="S53" si="198">R53/$V53*100</f>
        <v>105.62912287563199</v>
      </c>
      <c r="T53" s="11">
        <v>73012697</v>
      </c>
      <c r="U53" s="11">
        <f t="shared" si="118"/>
        <v>101.46191054072074</v>
      </c>
      <c r="V53" s="120">
        <v>71960696</v>
      </c>
      <c r="W53" s="84">
        <v>100</v>
      </c>
    </row>
    <row r="54" spans="1:23" ht="24" customHeight="1" x14ac:dyDescent="0.15">
      <c r="A54" s="41" t="s">
        <v>70</v>
      </c>
      <c r="B54" s="95"/>
      <c r="C54" s="95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1:23" ht="16.5" customHeight="1" x14ac:dyDescent="0.15">
      <c r="D55" s="96"/>
      <c r="E55" s="96"/>
      <c r="F55" s="96"/>
      <c r="G55" s="96"/>
      <c r="H55" s="96"/>
      <c r="I55" s="96"/>
      <c r="J55" s="96"/>
      <c r="K55" s="96"/>
      <c r="L55" s="96"/>
      <c r="M55" s="96"/>
    </row>
  </sheetData>
  <mergeCells count="22">
    <mergeCell ref="AA4:AB4"/>
    <mergeCell ref="N4:O4"/>
    <mergeCell ref="P4:Q4"/>
    <mergeCell ref="J4:K4"/>
    <mergeCell ref="L4:M4"/>
    <mergeCell ref="V4:W4"/>
    <mergeCell ref="T4:U4"/>
    <mergeCell ref="R4:S4"/>
    <mergeCell ref="R37:S37"/>
    <mergeCell ref="P37:Q37"/>
    <mergeCell ref="Y4:Z4"/>
    <mergeCell ref="V37:W37"/>
    <mergeCell ref="D37:E37"/>
    <mergeCell ref="F37:G37"/>
    <mergeCell ref="H37:I37"/>
    <mergeCell ref="T37:U37"/>
    <mergeCell ref="D4:E4"/>
    <mergeCell ref="F4:G4"/>
    <mergeCell ref="H4:I4"/>
    <mergeCell ref="N37:O37"/>
    <mergeCell ref="L37:M37"/>
    <mergeCell ref="J37:K37"/>
  </mergeCells>
  <phoneticPr fontId="2"/>
  <pageMargins left="0.56000000000000005" right="0.31496062992125984" top="0.55118110236220474" bottom="0.19685039370078741" header="0.39370078740157483" footer="0.35433070866141736"/>
  <pageSetup paperSize="9" scale="61" firstPageNumber="101" fitToHeight="0" orientation="landscape" useFirstPageNumber="1" r:id="rId1"/>
  <headerFooter alignWithMargins="0"/>
  <ignoredErrors>
    <ignoredError sqref="E8:T30 E31:I31 Q31:T31 E40:U52 E53:I53 R53:U53 E7:T7 U7:U14 U16:U31" evalError="1"/>
    <ignoredError sqref="J31:P31 J53:Q53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予算（一般会計）</vt:lpstr>
      <vt:lpstr>予算（その他）</vt:lpstr>
      <vt:lpstr>決算(一般会計)</vt:lpstr>
      <vt:lpstr>'決算(一般会計)'!Print_Area</vt:lpstr>
      <vt:lpstr>'予算（一般会計）'!Print_Area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2025-03-22T05:07:09Z</dcterms:created>
  <dcterms:modified xsi:type="dcterms:W3CDTF">2025-03-22T05:07:20Z</dcterms:modified>
</cp:coreProperties>
</file>