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5070" windowWidth="24030" windowHeight="5130"/>
  </bookViews>
  <sheets>
    <sheet name="予算" sheetId="4" r:id="rId1"/>
    <sheet name="決算" sheetId="5" r:id="rId2"/>
  </sheets>
  <calcPr calcId="162913"/>
</workbook>
</file>

<file path=xl/calcChain.xml><?xml version="1.0" encoding="utf-8"?>
<calcChain xmlns="http://schemas.openxmlformats.org/spreadsheetml/2006/main">
  <c r="H9" i="4" l="1"/>
  <c r="H10" i="4"/>
  <c r="H11" i="4"/>
  <c r="H12" i="4"/>
  <c r="H16" i="4"/>
  <c r="H17" i="4"/>
  <c r="H6" i="4"/>
  <c r="H5" i="4"/>
  <c r="H4" i="4"/>
  <c r="H37" i="4"/>
  <c r="H36" i="4"/>
  <c r="H30" i="4"/>
  <c r="H31" i="4"/>
  <c r="H32" i="4"/>
  <c r="H29" i="4"/>
  <c r="H25" i="4"/>
  <c r="H26" i="4"/>
  <c r="H24" i="4"/>
  <c r="C33" i="4"/>
  <c r="C27" i="4"/>
  <c r="D27" i="4"/>
  <c r="C13" i="4"/>
  <c r="C7" i="4"/>
  <c r="H41" i="5"/>
  <c r="H40" i="5"/>
  <c r="H35" i="5"/>
  <c r="H34" i="5"/>
  <c r="H33" i="5"/>
  <c r="H30" i="5"/>
  <c r="H29" i="5"/>
  <c r="H28" i="5"/>
  <c r="J41" i="5"/>
  <c r="J40" i="5"/>
  <c r="J35" i="5"/>
  <c r="J34" i="5"/>
  <c r="J33" i="5"/>
  <c r="J30" i="5"/>
  <c r="J29" i="5"/>
  <c r="J28" i="5"/>
  <c r="L41" i="5"/>
  <c r="L40" i="5"/>
  <c r="L37" i="5"/>
  <c r="L35" i="5"/>
  <c r="L34" i="5"/>
  <c r="L33" i="5"/>
  <c r="L31" i="5"/>
  <c r="L30" i="5"/>
  <c r="L29" i="5"/>
  <c r="L28" i="5"/>
  <c r="N41" i="5"/>
  <c r="N40" i="5"/>
  <c r="N35" i="5"/>
  <c r="N34" i="5"/>
  <c r="N33" i="5"/>
  <c r="N30" i="5"/>
  <c r="N29" i="5"/>
  <c r="N28" i="5"/>
  <c r="P41" i="5"/>
  <c r="P40" i="5"/>
  <c r="P37" i="5"/>
  <c r="P35" i="5"/>
  <c r="P34" i="5"/>
  <c r="P33" i="5"/>
  <c r="P31" i="5"/>
  <c r="P30" i="5"/>
  <c r="P29" i="5"/>
  <c r="P28" i="5"/>
  <c r="R41" i="5"/>
  <c r="R40" i="5"/>
  <c r="R37" i="5"/>
  <c r="R35" i="5"/>
  <c r="R34" i="5"/>
  <c r="R33" i="5"/>
  <c r="R31" i="5"/>
  <c r="R30" i="5"/>
  <c r="R29" i="5"/>
  <c r="R28" i="5"/>
  <c r="T41" i="5"/>
  <c r="T40" i="5"/>
  <c r="T35" i="5"/>
  <c r="T34" i="5"/>
  <c r="T33" i="5"/>
  <c r="T30" i="5"/>
  <c r="T29" i="5"/>
  <c r="T28" i="5"/>
  <c r="V41" i="5"/>
  <c r="V40" i="5"/>
  <c r="V37" i="5"/>
  <c r="V35" i="5"/>
  <c r="V34" i="5"/>
  <c r="V33" i="5"/>
  <c r="V31" i="5"/>
  <c r="V30" i="5"/>
  <c r="V29" i="5"/>
  <c r="V28" i="5"/>
  <c r="X41" i="5"/>
  <c r="X40" i="5"/>
  <c r="X37" i="5"/>
  <c r="X35" i="5"/>
  <c r="X34" i="5"/>
  <c r="X33" i="5"/>
  <c r="X31" i="5"/>
  <c r="X30" i="5"/>
  <c r="X29" i="5"/>
  <c r="X28" i="5"/>
  <c r="S37" i="5"/>
  <c r="T37" i="5" s="1"/>
  <c r="M37" i="5"/>
  <c r="N37" i="5" s="1"/>
  <c r="I37" i="5"/>
  <c r="J37" i="5" s="1"/>
  <c r="G37" i="5"/>
  <c r="H37" i="5" s="1"/>
  <c r="S31" i="5"/>
  <c r="T31" i="5" s="1"/>
  <c r="M31" i="5"/>
  <c r="N31" i="5" s="1"/>
  <c r="I31" i="5"/>
  <c r="J31" i="5" s="1"/>
  <c r="G31" i="5"/>
  <c r="H31" i="5" s="1"/>
  <c r="H20" i="5"/>
  <c r="H19" i="5"/>
  <c r="H16" i="5"/>
  <c r="H14" i="5"/>
  <c r="H13" i="5"/>
  <c r="H12" i="5"/>
  <c r="H10" i="5"/>
  <c r="H9" i="5"/>
  <c r="H8" i="5"/>
  <c r="H7" i="5"/>
  <c r="J20" i="5"/>
  <c r="J19" i="5"/>
  <c r="J16" i="5"/>
  <c r="J14" i="5"/>
  <c r="J13" i="5"/>
  <c r="J12" i="5"/>
  <c r="J10" i="5"/>
  <c r="J9" i="5"/>
  <c r="J8" i="5"/>
  <c r="J7" i="5"/>
  <c r="L20" i="5"/>
  <c r="L19" i="5"/>
  <c r="L16" i="5"/>
  <c r="L14" i="5"/>
  <c r="L13" i="5"/>
  <c r="L12" i="5"/>
  <c r="L10" i="5"/>
  <c r="L9" i="5"/>
  <c r="L8" i="5"/>
  <c r="L7" i="5"/>
  <c r="N20" i="5"/>
  <c r="N19" i="5"/>
  <c r="N14" i="5"/>
  <c r="N13" i="5"/>
  <c r="N12" i="5"/>
  <c r="N9" i="5"/>
  <c r="N8" i="5"/>
  <c r="N7" i="5"/>
  <c r="P20" i="5"/>
  <c r="P19" i="5"/>
  <c r="P16" i="5"/>
  <c r="P14" i="5"/>
  <c r="P13" i="5"/>
  <c r="P12" i="5"/>
  <c r="P10" i="5"/>
  <c r="P9" i="5"/>
  <c r="P8" i="5"/>
  <c r="P7" i="5"/>
  <c r="R20" i="5"/>
  <c r="R19" i="5"/>
  <c r="R16" i="5"/>
  <c r="R14" i="5"/>
  <c r="R13" i="5"/>
  <c r="R12" i="5"/>
  <c r="R10" i="5"/>
  <c r="R9" i="5"/>
  <c r="R8" i="5"/>
  <c r="R7" i="5"/>
  <c r="T20" i="5"/>
  <c r="T19" i="5"/>
  <c r="T16" i="5"/>
  <c r="T14" i="5"/>
  <c r="T13" i="5"/>
  <c r="T12" i="5"/>
  <c r="T9" i="5"/>
  <c r="T8" i="5"/>
  <c r="T7" i="5"/>
  <c r="V20" i="5"/>
  <c r="V19" i="5"/>
  <c r="V16" i="5"/>
  <c r="V14" i="5"/>
  <c r="V13" i="5"/>
  <c r="V12" i="5"/>
  <c r="V10" i="5"/>
  <c r="V9" i="5"/>
  <c r="V8" i="5"/>
  <c r="V7" i="5"/>
  <c r="S16" i="5"/>
  <c r="M16" i="5"/>
  <c r="N16" i="5" s="1"/>
  <c r="S10" i="5"/>
  <c r="T10" i="5" s="1"/>
  <c r="M10" i="5"/>
  <c r="N10" i="5" s="1"/>
  <c r="H27" i="4" l="1"/>
  <c r="X9" i="5"/>
  <c r="X20" i="5" l="1"/>
  <c r="X19" i="5"/>
  <c r="X16" i="5"/>
  <c r="X13" i="5"/>
  <c r="X14" i="5"/>
  <c r="X12" i="5"/>
  <c r="X10" i="5"/>
  <c r="X8" i="5"/>
  <c r="X7" i="5"/>
  <c r="D33" i="4"/>
  <c r="H33" i="4" s="1"/>
  <c r="D13" i="4"/>
  <c r="H13" i="4" s="1"/>
  <c r="E13" i="4"/>
  <c r="D7" i="4"/>
  <c r="H7" i="4" s="1"/>
  <c r="E33" i="4" l="1"/>
  <c r="E27" i="4"/>
  <c r="E7" i="4"/>
  <c r="F33" i="4"/>
  <c r="F27" i="4"/>
  <c r="F13" i="4"/>
  <c r="F7" i="4"/>
  <c r="G33" i="4"/>
  <c r="G27" i="4"/>
  <c r="G13" i="4"/>
  <c r="G7" i="4"/>
</calcChain>
</file>

<file path=xl/sharedStrings.xml><?xml version="1.0" encoding="utf-8"?>
<sst xmlns="http://schemas.openxmlformats.org/spreadsheetml/2006/main" count="186" uniqueCount="54">
  <si>
    <t>水道事業会計</t>
    <rPh sb="0" eb="2">
      <t>スイドウ</t>
    </rPh>
    <rPh sb="2" eb="4">
      <t>ジギョウ</t>
    </rPh>
    <rPh sb="4" eb="6">
      <t>カイケイ</t>
    </rPh>
    <phoneticPr fontId="2"/>
  </si>
  <si>
    <t>科目</t>
    <rPh sb="0" eb="2">
      <t>カモク</t>
    </rPh>
    <phoneticPr fontId="2"/>
  </si>
  <si>
    <t>対前年度比</t>
    <rPh sb="0" eb="1">
      <t>タイ</t>
    </rPh>
    <rPh sb="1" eb="5">
      <t>ゼンネンドヒ</t>
    </rPh>
    <phoneticPr fontId="2"/>
  </si>
  <si>
    <t>〔収益的収支〕</t>
    <rPh sb="1" eb="4">
      <t>シュウエキテキ</t>
    </rPh>
    <rPh sb="4" eb="6">
      <t>シュウシ</t>
    </rPh>
    <phoneticPr fontId="2"/>
  </si>
  <si>
    <t>千円</t>
    <rPh sb="0" eb="2">
      <t>センエン</t>
    </rPh>
    <phoneticPr fontId="2"/>
  </si>
  <si>
    <t>％</t>
    <phoneticPr fontId="2"/>
  </si>
  <si>
    <t>営業収益</t>
    <rPh sb="0" eb="2">
      <t>エイギョウ</t>
    </rPh>
    <rPh sb="2" eb="4">
      <t>シュウエキ</t>
    </rPh>
    <phoneticPr fontId="2"/>
  </si>
  <si>
    <t>営業外収益</t>
    <rPh sb="0" eb="3">
      <t>エイギョウガイ</t>
    </rPh>
    <rPh sb="3" eb="5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</si>
  <si>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</si>
  <si>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収益合計</t>
    <rPh sb="0" eb="2">
      <t>シュウエキ</t>
    </rPh>
    <rPh sb="2" eb="4">
      <t>ゴウケイ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</si>
  <si>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</si>
  <si>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</si>
  <si>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特別損失</t>
    <rPh sb="0" eb="2">
      <t>トクベツ</t>
    </rPh>
    <rPh sb="2" eb="4">
      <t>ソンシツ</t>
    </rPh>
    <phoneticPr fontId="2"/>
  </si>
  <si>
    <t>予備費</t>
    <rPh sb="0" eb="3">
      <t>ヨビヒ</t>
    </rPh>
    <phoneticPr fontId="2"/>
  </si>
  <si>
    <t>費用合計</t>
    <rPh sb="0" eb="2">
      <t>ヒヨウ</t>
    </rPh>
    <rPh sb="2" eb="4">
      <t>ゴウケイ</t>
    </rPh>
    <phoneticPr fontId="2"/>
  </si>
  <si>
    <t>〔資本的収支〕</t>
    <rPh sb="1" eb="4">
      <t>シホンテキ</t>
    </rPh>
    <rPh sb="4" eb="6">
      <t>シュウシ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</si>
  <si>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</si>
  <si>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</si>
  <si>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</si>
  <si>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科       目</t>
    <rPh sb="0" eb="1">
      <t>カ</t>
    </rPh>
    <rPh sb="8" eb="9">
      <t>メ</t>
    </rPh>
    <phoneticPr fontId="2"/>
  </si>
  <si>
    <t>％</t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</si>
  <si>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</si>
  <si>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</si>
  <si>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予    備    費</t>
    <rPh sb="0" eb="1">
      <t>ヨ</t>
    </rPh>
    <rPh sb="5" eb="6">
      <t>ソナエ</t>
    </rPh>
    <rPh sb="10" eb="11">
      <t>ヒ</t>
    </rPh>
    <phoneticPr fontId="2"/>
  </si>
  <si>
    <t>（注）消費税を含む。</t>
    <phoneticPr fontId="2"/>
  </si>
  <si>
    <t>下水道事業会計</t>
    <rPh sb="0" eb="1">
      <t>ゲ</t>
    </rPh>
    <rPh sb="1" eb="3">
      <t>スイドウ</t>
    </rPh>
    <rPh sb="3" eb="5">
      <t>ジギョウ</t>
    </rPh>
    <rPh sb="5" eb="7">
      <t>カイケイ</t>
    </rPh>
    <phoneticPr fontId="2"/>
  </si>
  <si>
    <t>令和2年度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</si>
  <si>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令和3年度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</si>
  <si>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資料：経営総務課</t>
    <phoneticPr fontId="2"/>
  </si>
  <si>
    <t>資料：経営総務課</t>
    <rPh sb="0" eb="2">
      <t>シリョウ</t>
    </rPh>
    <rPh sb="3" eb="5">
      <t>ケイエイ</t>
    </rPh>
    <rPh sb="5" eb="8">
      <t>ソウムカ</t>
    </rPh>
    <phoneticPr fontId="2"/>
  </si>
  <si>
    <t>資料：経営総務課</t>
    <phoneticPr fontId="2"/>
  </si>
  <si>
    <t>令和4年度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</si>
  <si>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 xml:space="preserve">           -</t>
    <phoneticPr fontId="2"/>
  </si>
  <si>
    <t xml:space="preserve">            -</t>
    <phoneticPr fontId="2"/>
  </si>
  <si>
    <t>令和5年度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</si>
  <si>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</si>
  <si>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phoneticPr fontId="2"/>
  </si>
  <si>
    <t xml:space="preserve">          -</t>
    <phoneticPr fontId="2"/>
  </si>
  <si>
    <t>平成26年度</t>
  </si>
  <si>
    <t>平成27年度</t>
  </si>
  <si>
    <t>平成28年度</t>
  </si>
  <si>
    <t>平成29年度</t>
  </si>
  <si>
    <t>平成30年度</t>
  </si>
  <si>
    <t>令和元年度</t>
  </si>
  <si>
    <t>令和2年度</t>
  </si>
  <si>
    <t>令和3年度</t>
  </si>
  <si>
    <t>金額</t>
  </si>
  <si>
    <t>指数</t>
  </si>
  <si>
    <t>千円</t>
  </si>
  <si>
    <t>-</t>
    <phoneticPr fontId="2"/>
  </si>
  <si>
    <t>令和5年度</t>
    <rPh sb="0" eb="2">
      <t>レイワ</t>
    </rPh>
    <rPh sb="3" eb="5">
      <t>ネンド</t>
    </rPh>
    <phoneticPr fontId="2"/>
  </si>
  <si>
    <t>（指数：令和5年度＝100）</t>
    <rPh sb="4" eb="6">
      <t>レイワ</t>
    </rPh>
    <rPh sb="7" eb="9">
      <t>ネンド</t>
    </rPh>
    <rPh sb="8" eb="9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</si>
  <si>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</si>
  <si>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令和6年度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</si>
</sst>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_);[Red]\(0.0\)"/>
    <numFmt numFmtId="178" formatCode="#,##0_ "/>
    <numFmt numFmtId="179" formatCode="#,##0_);[Red]\(#,##0\)"/>
    <numFmt numFmtId="180" formatCode="#,##0.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.3"/>
      <name val="ＭＳ 明朝"/>
      <family val="1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22" fillId="0" borderId="0"/>
    <xf numFmtId="0" fontId="22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100">
    <xf numFmtId="0" fontId="0" fillId="0" borderId="0" xfId="0"/>
    <xf numFmtId="179" fontId="20" fillId="0" borderId="0" xfId="0" applyNumberFormat="1" applyFont="1" applyFill="1" applyBorder="1" applyAlignment="1" applyProtection="1">
      <alignment vertical="center"/>
      <protection locked="0"/>
    </xf>
    <xf numFmtId="38" fontId="20" fillId="0" borderId="0" xfId="33" applyFont="1" applyFill="1" applyBorder="1" applyProtection="1"/>
    <xf numFmtId="0" fontId="20" fillId="0" borderId="0" xfId="0" applyFont="1" applyFill="1" applyBorder="1" applyProtection="1"/>
    <xf numFmtId="38" fontId="20" fillId="0" borderId="13" xfId="33" applyFont="1" applyFill="1" applyBorder="1" applyProtection="1"/>
    <xf numFmtId="179" fontId="20" fillId="0" borderId="0" xfId="53" applyNumberFormat="1" applyFont="1" applyFill="1" applyBorder="1" applyAlignment="1" applyProtection="1">
      <alignment vertical="center"/>
    </xf>
    <xf numFmtId="179" fontId="20" fillId="0" borderId="0" xfId="0" applyNumberFormat="1" applyFont="1" applyFill="1" applyBorder="1" applyAlignment="1" applyProtection="1">
      <alignment vertical="center"/>
    </xf>
    <xf numFmtId="179" fontId="20" fillId="0" borderId="0" xfId="0" applyNumberFormat="1" applyFont="1" applyFill="1" applyBorder="1" applyAlignment="1" applyProtection="1">
      <alignment horizontal="right" vertical="center"/>
    </xf>
    <xf numFmtId="179" fontId="20" fillId="0" borderId="13" xfId="53" applyNumberFormat="1" applyFont="1" applyFill="1" applyBorder="1" applyAlignment="1" applyProtection="1">
      <alignment vertical="center"/>
    </xf>
    <xf numFmtId="179" fontId="20" fillId="0" borderId="13" xfId="0" applyNumberFormat="1" applyFont="1" applyFill="1" applyBorder="1" applyAlignment="1" applyProtection="1">
      <alignment vertical="center"/>
    </xf>
    <xf numFmtId="178" fontId="20" fillId="0" borderId="15" xfId="0" applyNumberFormat="1" applyFont="1" applyFill="1" applyBorder="1" applyAlignment="1" applyProtection="1">
      <alignment shrinkToFit="1"/>
    </xf>
    <xf numFmtId="178" fontId="20" fillId="0" borderId="19" xfId="0" applyNumberFormat="1" applyFont="1" applyFill="1" applyBorder="1" applyAlignment="1" applyProtection="1">
      <alignment shrinkToFit="1"/>
    </xf>
    <xf numFmtId="38" fontId="20" fillId="0" borderId="22" xfId="33" applyFont="1" applyFill="1" applyBorder="1" applyAlignment="1" applyProtection="1">
      <alignment horizontal="right"/>
      <protection locked="0"/>
    </xf>
    <xf numFmtId="0" fontId="23" fillId="0" borderId="0" xfId="0" applyFont="1" applyFill="1" applyBorder="1" applyProtection="1"/>
    <xf numFmtId="0" fontId="20" fillId="0" borderId="0" xfId="0" applyFont="1" applyFill="1" applyProtection="1"/>
    <xf numFmtId="0" fontId="24" fillId="0" borderId="10" xfId="0" applyFont="1" applyFill="1" applyBorder="1" applyAlignment="1" applyProtection="1">
      <alignment horizontal="distributed" vertical="center" justifyLastLine="1"/>
    </xf>
    <xf numFmtId="0" fontId="24" fillId="0" borderId="10" xfId="0" applyFont="1" applyFill="1" applyBorder="1" applyAlignment="1" applyProtection="1">
      <alignment horizontal="distributed" vertical="center" wrapText="1"/>
    </xf>
    <xf numFmtId="0" fontId="24" fillId="0" borderId="16" xfId="0" applyFont="1" applyFill="1" applyBorder="1" applyAlignment="1" applyProtection="1">
      <alignment horizontal="center"/>
    </xf>
    <xf numFmtId="0" fontId="24" fillId="0" borderId="2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right"/>
    </xf>
    <xf numFmtId="0" fontId="20" fillId="0" borderId="12" xfId="0" applyFont="1" applyFill="1" applyBorder="1" applyAlignment="1" applyProtection="1">
      <alignment horizontal="right"/>
    </xf>
    <xf numFmtId="0" fontId="24" fillId="0" borderId="14" xfId="0" applyFont="1" applyFill="1" applyBorder="1" applyAlignment="1" applyProtection="1">
      <alignment horizontal="distributed"/>
    </xf>
    <xf numFmtId="38" fontId="20" fillId="0" borderId="0" xfId="33" applyFont="1" applyFill="1" applyBorder="1" applyAlignment="1" applyProtection="1"/>
    <xf numFmtId="3" fontId="21" fillId="0" borderId="0" xfId="0" applyNumberFormat="1" applyFont="1" applyFill="1" applyBorder="1" applyProtection="1"/>
    <xf numFmtId="3" fontId="21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distributed"/>
    </xf>
    <xf numFmtId="38" fontId="20" fillId="0" borderId="0" xfId="0" applyNumberFormat="1" applyFont="1" applyFill="1" applyBorder="1" applyAlignment="1" applyProtection="1"/>
    <xf numFmtId="0" fontId="24" fillId="0" borderId="14" xfId="0" applyFont="1" applyFill="1" applyBorder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distributed"/>
    </xf>
    <xf numFmtId="38" fontId="20" fillId="0" borderId="13" xfId="33" applyFont="1" applyFill="1" applyBorder="1" applyAlignment="1" applyProtection="1"/>
    <xf numFmtId="0" fontId="20" fillId="0" borderId="0" xfId="0" applyFont="1" applyFill="1" applyBorder="1" applyAlignment="1" applyProtection="1">
      <alignment vertical="distributed"/>
    </xf>
    <xf numFmtId="0" fontId="20" fillId="0" borderId="0" xfId="0" applyFont="1" applyFill="1" applyBorder="1" applyAlignment="1" applyProtection="1">
      <alignment horizontal="left" vertical="distributed"/>
    </xf>
    <xf numFmtId="0" fontId="20" fillId="0" borderId="0" xfId="0" applyFont="1" applyFill="1" applyAlignment="1" applyProtection="1">
      <alignment horizontal="left" vertical="distributed"/>
    </xf>
    <xf numFmtId="0" fontId="24" fillId="0" borderId="0" xfId="0" applyFont="1" applyFill="1" applyBorder="1" applyAlignment="1" applyProtection="1">
      <alignment vertical="center"/>
    </xf>
    <xf numFmtId="180" fontId="20" fillId="0" borderId="0" xfId="0" applyNumberFormat="1" applyFont="1" applyFill="1" applyBorder="1" applyProtection="1"/>
    <xf numFmtId="0" fontId="24" fillId="0" borderId="0" xfId="0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distributed"/>
    </xf>
    <xf numFmtId="0" fontId="24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4" fillId="0" borderId="13" xfId="0" applyFont="1" applyFill="1" applyBorder="1" applyAlignment="1" applyProtection="1">
      <alignment horizontal="right" vertical="center" shrinkToFit="1"/>
    </xf>
    <xf numFmtId="0" fontId="20" fillId="0" borderId="20" xfId="0" applyFont="1" applyFill="1" applyBorder="1" applyAlignment="1" applyProtection="1">
      <alignment horizontal="distributed" vertical="center" justifyLastLine="1"/>
    </xf>
    <xf numFmtId="0" fontId="20" fillId="0" borderId="12" xfId="0" applyFont="1" applyFill="1" applyBorder="1" applyAlignment="1" applyProtection="1">
      <alignment horizontal="distributed" vertical="center" justifyLastLine="1"/>
    </xf>
    <xf numFmtId="0" fontId="20" fillId="0" borderId="21" xfId="0" applyFont="1" applyFill="1" applyBorder="1" applyAlignment="1" applyProtection="1">
      <alignment horizontal="distributed" vertical="center" justifyLastLine="1"/>
    </xf>
    <xf numFmtId="0" fontId="20" fillId="0" borderId="19" xfId="0" applyFont="1" applyFill="1" applyBorder="1" applyAlignment="1" applyProtection="1">
      <alignment horizontal="distributed" vertical="center" justifyLastLine="1"/>
    </xf>
    <xf numFmtId="3" fontId="24" fillId="0" borderId="10" xfId="0" applyNumberFormat="1" applyFont="1" applyFill="1" applyBorder="1" applyAlignment="1" applyProtection="1">
      <alignment horizontal="distributed" vertical="center" justifyLastLine="1"/>
    </xf>
    <xf numFmtId="179" fontId="24" fillId="0" borderId="10" xfId="0" applyNumberFormat="1" applyFont="1" applyFill="1" applyBorder="1" applyAlignment="1" applyProtection="1">
      <alignment horizontal="distributed" vertical="center" justifyLastLine="1"/>
    </xf>
    <xf numFmtId="0" fontId="20" fillId="0" borderId="22" xfId="0" applyFont="1" applyFill="1" applyBorder="1" applyAlignment="1" applyProtection="1">
      <alignment vertical="center"/>
    </xf>
    <xf numFmtId="0" fontId="20" fillId="0" borderId="15" xfId="0" applyFont="1" applyFill="1" applyBorder="1" applyAlignment="1" applyProtection="1">
      <alignment vertical="center"/>
    </xf>
    <xf numFmtId="3" fontId="20" fillId="0" borderId="11" xfId="0" applyNumberFormat="1" applyFont="1" applyFill="1" applyBorder="1" applyAlignment="1" applyProtection="1">
      <alignment horizontal="right" vertical="center"/>
    </xf>
    <xf numFmtId="3" fontId="20" fillId="0" borderId="11" xfId="0" applyNumberFormat="1" applyFont="1" applyFill="1" applyBorder="1" applyAlignment="1" applyProtection="1">
      <alignment vertical="center"/>
    </xf>
    <xf numFmtId="179" fontId="20" fillId="0" borderId="11" xfId="0" applyNumberFormat="1" applyFont="1" applyFill="1" applyBorder="1" applyAlignment="1" applyProtection="1">
      <alignment vertical="center"/>
    </xf>
    <xf numFmtId="3" fontId="20" fillId="0" borderId="0" xfId="0" applyNumberFormat="1" applyFont="1" applyFill="1" applyBorder="1" applyAlignment="1" applyProtection="1">
      <alignment horizontal="right" vertical="center"/>
    </xf>
    <xf numFmtId="179" fontId="20" fillId="0" borderId="12" xfId="0" applyNumberFormat="1" applyFont="1" applyFill="1" applyBorder="1" applyAlignment="1" applyProtection="1">
      <alignment vertical="center"/>
    </xf>
    <xf numFmtId="3" fontId="20" fillId="0" borderId="0" xfId="0" applyNumberFormat="1" applyFont="1" applyFill="1" applyBorder="1" applyAlignment="1" applyProtection="1">
      <alignment vertical="center"/>
    </xf>
    <xf numFmtId="179" fontId="20" fillId="0" borderId="15" xfId="0" applyNumberFormat="1" applyFont="1" applyFill="1" applyBorder="1" applyAlignment="1" applyProtection="1">
      <alignment vertical="center"/>
    </xf>
    <xf numFmtId="0" fontId="20" fillId="0" borderId="21" xfId="0" applyFont="1" applyFill="1" applyBorder="1" applyAlignment="1" applyProtection="1">
      <alignment vertical="center"/>
    </xf>
    <xf numFmtId="0" fontId="20" fillId="0" borderId="19" xfId="0" applyFont="1" applyFill="1" applyBorder="1" applyAlignment="1" applyProtection="1">
      <alignment vertical="center"/>
    </xf>
    <xf numFmtId="179" fontId="20" fillId="0" borderId="19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3" fontId="20" fillId="0" borderId="0" xfId="0" applyNumberFormat="1" applyFont="1" applyFill="1" applyAlignment="1" applyProtection="1">
      <alignment vertical="center"/>
    </xf>
    <xf numFmtId="177" fontId="20" fillId="0" borderId="0" xfId="0" applyNumberFormat="1" applyFont="1" applyFill="1" applyAlignment="1" applyProtection="1">
      <alignment vertical="center"/>
    </xf>
    <xf numFmtId="177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distributed" vertical="center" justifyLastLine="1"/>
    </xf>
    <xf numFmtId="3" fontId="20" fillId="0" borderId="0" xfId="53" applyNumberFormat="1" applyFont="1" applyFill="1" applyBorder="1" applyAlignment="1" applyProtection="1">
      <alignment vertical="center"/>
    </xf>
    <xf numFmtId="1" fontId="20" fillId="0" borderId="0" xfId="0" applyNumberFormat="1" applyFont="1" applyFill="1" applyBorder="1" applyAlignment="1" applyProtection="1">
      <alignment vertical="center"/>
    </xf>
    <xf numFmtId="3" fontId="24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176" fontId="20" fillId="0" borderId="0" xfId="0" applyNumberFormat="1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10" xfId="0" applyFont="1" applyFill="1" applyBorder="1" applyAlignment="1" applyProtection="1">
      <alignment horizontal="distributed" vertical="center" wrapText="1"/>
    </xf>
    <xf numFmtId="0" fontId="24" fillId="0" borderId="0" xfId="0" applyFont="1" applyFill="1" applyBorder="1" applyAlignment="1" applyProtection="1">
      <alignment horizontal="right" vertical="center" shrinkToFit="1"/>
    </xf>
    <xf numFmtId="38" fontId="20" fillId="0" borderId="21" xfId="33" applyFont="1" applyFill="1" applyBorder="1" applyAlignment="1" applyProtection="1">
      <alignment horizontal="right"/>
      <protection locked="0"/>
    </xf>
    <xf numFmtId="38" fontId="20" fillId="0" borderId="0" xfId="33" applyFont="1" applyFill="1" applyBorder="1" applyProtection="1">
      <protection locked="0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13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</xf>
    <xf numFmtId="0" fontId="24" fillId="0" borderId="10" xfId="0" applyFont="1" applyFill="1" applyBorder="1" applyAlignment="1" applyProtection="1">
      <alignment horizontal="distributed" vertical="center" wrapText="1"/>
    </xf>
    <xf numFmtId="0" fontId="24" fillId="0" borderId="16" xfId="0" applyFont="1" applyFill="1" applyBorder="1" applyAlignment="1" applyProtection="1">
      <alignment horizontal="distributed" vertical="center" wrapText="1"/>
    </xf>
    <xf numFmtId="0" fontId="24" fillId="0" borderId="0" xfId="0" applyFont="1" applyFill="1" applyBorder="1" applyAlignment="1" applyProtection="1">
      <alignment vertical="distributed"/>
    </xf>
    <xf numFmtId="0" fontId="24" fillId="0" borderId="16" xfId="0" applyFont="1" applyFill="1" applyBorder="1" applyAlignment="1" applyProtection="1">
      <alignment horizontal="center" vertical="center" justifyLastLine="1"/>
    </xf>
    <xf numFmtId="0" fontId="24" fillId="0" borderId="18" xfId="0" applyFont="1" applyFill="1" applyBorder="1" applyAlignment="1" applyProtection="1">
      <alignment horizontal="center" vertical="center" justifyLastLine="1"/>
    </xf>
    <xf numFmtId="0" fontId="20" fillId="0" borderId="10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right" vertical="center" shrinkToFit="1"/>
    </xf>
    <xf numFmtId="3" fontId="20" fillId="0" borderId="23" xfId="0" applyNumberFormat="1" applyFont="1" applyFill="1" applyBorder="1" applyAlignment="1" applyProtection="1">
      <alignment horizontal="distributed" vertical="center" justifyLastLine="1"/>
    </xf>
    <xf numFmtId="3" fontId="20" fillId="0" borderId="17" xfId="0" applyNumberFormat="1" applyFont="1" applyFill="1" applyBorder="1" applyAlignment="1" applyProtection="1">
      <alignment horizontal="distributed" vertical="center" justifyLastLine="1"/>
    </xf>
    <xf numFmtId="3" fontId="20" fillId="0" borderId="10" xfId="0" applyNumberFormat="1" applyFont="1" applyFill="1" applyBorder="1" applyAlignment="1" applyProtection="1">
      <alignment horizontal="distributed" vertical="center" justifyLastLine="1"/>
    </xf>
    <xf numFmtId="0" fontId="25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11" xfId="0" applyFont="1" applyFill="1" applyBorder="1" applyAlignment="1" applyProtection="1">
      <alignment horizontal="distributed" vertical="center" justifyLastLine="1"/>
    </xf>
    <xf numFmtId="0" fontId="20" fillId="0" borderId="13" xfId="0" applyFont="1" applyFill="1" applyBorder="1" applyAlignment="1" applyProtection="1">
      <alignment horizontal="distributed" vertical="center" justifyLastLine="1"/>
    </xf>
    <xf numFmtId="0" fontId="24" fillId="0" borderId="0" xfId="0" applyFont="1" applyFill="1" applyBorder="1" applyAlignment="1" applyProtection="1">
      <alignment horizontal="distributed" vertical="center" justifyLastLine="1"/>
    </xf>
    <xf numFmtId="0" fontId="24" fillId="0" borderId="13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20" fillId="0" borderId="13" xfId="0" applyFont="1" applyFill="1" applyBorder="1" applyAlignment="1" applyProtection="1">
      <alignment horizontal="center" vertical="center" shrinkToFi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4 2" xfId="51"/>
    <cellStyle name="標準 5" xfId="52"/>
    <cellStyle name="標準_0121-0123決算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view="pageBreakPreview" zoomScaleNormal="100" zoomScaleSheetLayoutView="100" workbookViewId="0"/>
  </sheetViews>
  <sheetFormatPr defaultColWidth="9" defaultRowHeight="15.75" x14ac:dyDescent="0.25"/>
  <cols>
    <col min="1" max="1" width="4.625" style="14" customWidth="1"/>
    <col min="2" max="4" width="13.625" style="14" customWidth="1"/>
    <col min="5" max="7" width="14.375" style="14" customWidth="1"/>
    <col min="8" max="8" width="7.5" style="14" customWidth="1"/>
    <col min="9" max="9" width="9" style="14"/>
    <col min="10" max="10" width="9.25" style="14" bestFit="1" customWidth="1"/>
    <col min="11" max="11" width="9.125" style="14" bestFit="1" customWidth="1"/>
    <col min="12" max="16384" width="9" style="14"/>
  </cols>
  <sheetData>
    <row r="1" spans="2:11" ht="21" customHeight="1" x14ac:dyDescent="0.25">
      <c r="B1" s="13" t="s">
        <v>0</v>
      </c>
      <c r="C1" s="13"/>
      <c r="D1" s="13"/>
      <c r="E1" s="13"/>
      <c r="F1" s="3"/>
      <c r="G1" s="3"/>
      <c r="H1" s="3"/>
    </row>
    <row r="2" spans="2:11" ht="27" customHeight="1" x14ac:dyDescent="0.25">
      <c r="B2" s="15" t="s">
        <v>1</v>
      </c>
      <c r="C2" s="75" t="s">
        <v>53</v>
      </c>
      <c r="D2" s="16" t="s">
        <v>34</v>
      </c>
      <c r="E2" s="16" t="s">
        <v>31</v>
      </c>
      <c r="F2" s="16" t="s">
        <v>27</v>
      </c>
      <c r="G2" s="16" t="s">
        <v>26</v>
      </c>
      <c r="H2" s="16" t="s">
        <v>2</v>
      </c>
    </row>
    <row r="3" spans="2:11" ht="15" customHeight="1" x14ac:dyDescent="0.25">
      <c r="B3" s="17" t="s">
        <v>3</v>
      </c>
      <c r="C3" s="18"/>
      <c r="D3" s="19"/>
      <c r="E3" s="20" t="s">
        <v>4</v>
      </c>
      <c r="F3" s="20" t="s">
        <v>4</v>
      </c>
      <c r="G3" s="20" t="s">
        <v>4</v>
      </c>
      <c r="H3" s="21" t="s">
        <v>5</v>
      </c>
    </row>
    <row r="4" spans="2:11" ht="15" customHeight="1" x14ac:dyDescent="0.25">
      <c r="B4" s="22" t="s">
        <v>6</v>
      </c>
      <c r="C4" s="12">
        <v>2896619</v>
      </c>
      <c r="D4" s="23">
        <v>3076174</v>
      </c>
      <c r="E4" s="2">
        <v>3048793</v>
      </c>
      <c r="F4" s="2">
        <v>2964958</v>
      </c>
      <c r="G4" s="2">
        <v>2997706</v>
      </c>
      <c r="H4" s="10">
        <f>C4/D4*100</f>
        <v>94.163041492451342</v>
      </c>
      <c r="J4" s="24"/>
      <c r="K4" s="24"/>
    </row>
    <row r="5" spans="2:11" ht="15" customHeight="1" x14ac:dyDescent="0.25">
      <c r="B5" s="22" t="s">
        <v>7</v>
      </c>
      <c r="C5" s="12">
        <v>529890</v>
      </c>
      <c r="D5" s="23">
        <v>554419</v>
      </c>
      <c r="E5" s="2">
        <v>520294</v>
      </c>
      <c r="F5" s="2">
        <v>574816</v>
      </c>
      <c r="G5" s="2">
        <v>634172</v>
      </c>
      <c r="H5" s="10">
        <f>C5/D5*100</f>
        <v>95.575728826032304</v>
      </c>
      <c r="J5" s="24"/>
      <c r="K5" s="24"/>
    </row>
    <row r="6" spans="2:11" ht="15" customHeight="1" x14ac:dyDescent="0.25">
      <c r="B6" s="22" t="s">
        <v>8</v>
      </c>
      <c r="C6" s="12">
        <v>22</v>
      </c>
      <c r="D6" s="23">
        <v>22</v>
      </c>
      <c r="E6" s="2">
        <v>22752</v>
      </c>
      <c r="F6" s="2">
        <v>22752</v>
      </c>
      <c r="G6" s="2">
        <v>23038</v>
      </c>
      <c r="H6" s="10">
        <f>C6/D6*100</f>
        <v>100</v>
      </c>
      <c r="J6" s="25"/>
      <c r="K6" s="24"/>
    </row>
    <row r="7" spans="2:11" ht="15" customHeight="1" x14ac:dyDescent="0.25">
      <c r="B7" s="22" t="s">
        <v>9</v>
      </c>
      <c r="C7" s="12">
        <f>SUM(C4:C6)</f>
        <v>3426531</v>
      </c>
      <c r="D7" s="2">
        <f>SUM(D4:D6)</f>
        <v>3630615</v>
      </c>
      <c r="E7" s="2">
        <f>SUM(E4:E6)</f>
        <v>3591839</v>
      </c>
      <c r="F7" s="2">
        <f>SUM(F4:F6)</f>
        <v>3562526</v>
      </c>
      <c r="G7" s="2">
        <f>SUM(G4:G6)</f>
        <v>3654916</v>
      </c>
      <c r="H7" s="10">
        <f>C7/D7*100</f>
        <v>94.378803591127124</v>
      </c>
      <c r="J7" s="24"/>
      <c r="K7" s="24"/>
    </row>
    <row r="8" spans="2:11" ht="15" customHeight="1" x14ac:dyDescent="0.25">
      <c r="B8" s="22"/>
      <c r="C8" s="12"/>
      <c r="D8" s="26"/>
      <c r="E8" s="2"/>
      <c r="F8" s="2"/>
      <c r="G8" s="2"/>
      <c r="H8" s="10"/>
      <c r="J8" s="24"/>
      <c r="K8" s="24"/>
    </row>
    <row r="9" spans="2:11" ht="15" customHeight="1" x14ac:dyDescent="0.25">
      <c r="B9" s="22" t="s">
        <v>10</v>
      </c>
      <c r="C9" s="12">
        <v>3266065</v>
      </c>
      <c r="D9" s="27">
        <v>3472017</v>
      </c>
      <c r="E9" s="2">
        <v>3316720</v>
      </c>
      <c r="F9" s="2">
        <v>3315095</v>
      </c>
      <c r="G9" s="2">
        <v>3239864</v>
      </c>
      <c r="H9" s="10">
        <f>C9/D9*100</f>
        <v>94.068231808772822</v>
      </c>
      <c r="J9" s="24"/>
      <c r="K9" s="24"/>
    </row>
    <row r="10" spans="2:11" ht="15" customHeight="1" x14ac:dyDescent="0.25">
      <c r="B10" s="22" t="s">
        <v>11</v>
      </c>
      <c r="C10" s="12">
        <v>28936</v>
      </c>
      <c r="D10" s="27">
        <v>35394</v>
      </c>
      <c r="E10" s="2">
        <v>59429</v>
      </c>
      <c r="F10" s="2">
        <v>68188</v>
      </c>
      <c r="G10" s="2">
        <v>79585</v>
      </c>
      <c r="H10" s="10">
        <f>C10/D10*100</f>
        <v>81.753969599367124</v>
      </c>
      <c r="J10" s="24"/>
      <c r="K10" s="24"/>
    </row>
    <row r="11" spans="2:11" ht="15" customHeight="1" x14ac:dyDescent="0.25">
      <c r="B11" s="22" t="s">
        <v>12</v>
      </c>
      <c r="C11" s="12">
        <v>5000</v>
      </c>
      <c r="D11" s="27">
        <v>5000</v>
      </c>
      <c r="E11" s="2">
        <v>5000</v>
      </c>
      <c r="F11" s="2">
        <v>5000</v>
      </c>
      <c r="G11" s="2">
        <v>4187</v>
      </c>
      <c r="H11" s="10">
        <f>C11/D11*100</f>
        <v>100</v>
      </c>
      <c r="J11" s="24"/>
      <c r="K11" s="24"/>
    </row>
    <row r="12" spans="2:11" ht="15" customHeight="1" x14ac:dyDescent="0.25">
      <c r="B12" s="22" t="s">
        <v>13</v>
      </c>
      <c r="C12" s="12">
        <v>1100</v>
      </c>
      <c r="D12" s="27">
        <v>1100</v>
      </c>
      <c r="E12" s="2">
        <v>1100</v>
      </c>
      <c r="F12" s="2">
        <v>1100</v>
      </c>
      <c r="G12" s="2">
        <v>1100</v>
      </c>
      <c r="H12" s="10">
        <f>C12/D12*100</f>
        <v>100</v>
      </c>
      <c r="J12" s="25"/>
      <c r="K12" s="24"/>
    </row>
    <row r="13" spans="2:11" ht="15" customHeight="1" x14ac:dyDescent="0.25">
      <c r="B13" s="22" t="s">
        <v>14</v>
      </c>
      <c r="C13" s="12">
        <f>SUM(C9:C12)</f>
        <v>3301101</v>
      </c>
      <c r="D13" s="2">
        <f>SUM(D9:D12)</f>
        <v>3513511</v>
      </c>
      <c r="E13" s="2">
        <f>SUM(E9:E12)</f>
        <v>3382249</v>
      </c>
      <c r="F13" s="2">
        <f>SUM(F9:F12)</f>
        <v>3389383</v>
      </c>
      <c r="G13" s="2">
        <f>SUM(G9:G12)</f>
        <v>3324736</v>
      </c>
      <c r="H13" s="10">
        <f>C13/D13*100</f>
        <v>93.954480290512819</v>
      </c>
      <c r="J13" s="24"/>
      <c r="K13" s="24"/>
    </row>
    <row r="14" spans="2:11" ht="15" customHeight="1" x14ac:dyDescent="0.25">
      <c r="B14" s="28"/>
      <c r="C14" s="12"/>
      <c r="D14" s="26"/>
      <c r="E14" s="3"/>
      <c r="F14" s="3"/>
      <c r="G14" s="3"/>
      <c r="H14" s="10"/>
      <c r="J14" s="24"/>
      <c r="K14" s="24"/>
    </row>
    <row r="15" spans="2:11" ht="15" customHeight="1" x14ac:dyDescent="0.25">
      <c r="B15" s="29" t="s">
        <v>15</v>
      </c>
      <c r="C15" s="12"/>
      <c r="D15" s="26"/>
      <c r="E15" s="3"/>
      <c r="F15" s="3"/>
      <c r="G15" s="3"/>
      <c r="H15" s="10"/>
      <c r="J15" s="24"/>
      <c r="K15" s="24"/>
    </row>
    <row r="16" spans="2:11" ht="15" customHeight="1" x14ac:dyDescent="0.25">
      <c r="B16" s="22" t="s">
        <v>16</v>
      </c>
      <c r="C16" s="12">
        <v>751146</v>
      </c>
      <c r="D16" s="23">
        <v>92309</v>
      </c>
      <c r="E16" s="2">
        <v>176925</v>
      </c>
      <c r="F16" s="2">
        <v>48903</v>
      </c>
      <c r="G16" s="2">
        <v>381572</v>
      </c>
      <c r="H16" s="10">
        <f>C16/D16*100</f>
        <v>813.72997215872772</v>
      </c>
      <c r="J16" s="24"/>
      <c r="K16" s="24"/>
    </row>
    <row r="17" spans="2:13" ht="15" customHeight="1" x14ac:dyDescent="0.25">
      <c r="B17" s="30" t="s">
        <v>17</v>
      </c>
      <c r="C17" s="77">
        <v>1899849</v>
      </c>
      <c r="D17" s="31">
        <v>1644245</v>
      </c>
      <c r="E17" s="4">
        <v>1277667</v>
      </c>
      <c r="F17" s="4">
        <v>1103752</v>
      </c>
      <c r="G17" s="4">
        <v>1241565</v>
      </c>
      <c r="H17" s="11">
        <f>C17/D17*100</f>
        <v>115.5453718880094</v>
      </c>
      <c r="J17" s="24"/>
      <c r="K17" s="24"/>
    </row>
    <row r="18" spans="2:13" ht="17.25" customHeight="1" x14ac:dyDescent="0.25">
      <c r="B18" s="84" t="s">
        <v>29</v>
      </c>
      <c r="C18" s="84"/>
      <c r="D18" s="84"/>
      <c r="E18" s="84"/>
      <c r="F18" s="84"/>
      <c r="G18" s="84"/>
      <c r="H18" s="84"/>
      <c r="I18" s="32"/>
      <c r="J18" s="33"/>
      <c r="K18" s="33"/>
      <c r="L18" s="34"/>
      <c r="M18" s="34"/>
    </row>
    <row r="19" spans="2:13" ht="15" customHeight="1" x14ac:dyDescent="0.25">
      <c r="B19" s="35"/>
      <c r="C19" s="74"/>
      <c r="D19" s="35"/>
      <c r="E19" s="35"/>
      <c r="F19" s="2"/>
      <c r="G19" s="2"/>
      <c r="H19" s="36"/>
    </row>
    <row r="20" spans="2:13" ht="21" customHeight="1" x14ac:dyDescent="0.25">
      <c r="B20" s="13" t="s">
        <v>18</v>
      </c>
      <c r="C20" s="13"/>
      <c r="D20" s="13"/>
      <c r="E20" s="13"/>
      <c r="F20" s="3"/>
      <c r="G20" s="3"/>
      <c r="H20" s="3"/>
      <c r="I20" s="3"/>
    </row>
    <row r="21" spans="2:13" ht="15" customHeight="1" x14ac:dyDescent="0.25">
      <c r="B21" s="85" t="s">
        <v>19</v>
      </c>
      <c r="C21" s="82" t="s">
        <v>53</v>
      </c>
      <c r="D21" s="82" t="s">
        <v>34</v>
      </c>
      <c r="E21" s="82" t="s">
        <v>31</v>
      </c>
      <c r="F21" s="82" t="s">
        <v>27</v>
      </c>
      <c r="G21" s="82" t="s">
        <v>26</v>
      </c>
      <c r="H21" s="82" t="s">
        <v>2</v>
      </c>
      <c r="I21" s="3"/>
    </row>
    <row r="22" spans="2:13" ht="15" customHeight="1" x14ac:dyDescent="0.25">
      <c r="B22" s="86"/>
      <c r="C22" s="82"/>
      <c r="D22" s="82"/>
      <c r="E22" s="82"/>
      <c r="F22" s="83"/>
      <c r="G22" s="82"/>
      <c r="H22" s="87"/>
    </row>
    <row r="23" spans="2:13" ht="15" customHeight="1" x14ac:dyDescent="0.25">
      <c r="B23" s="29" t="s">
        <v>3</v>
      </c>
      <c r="C23" s="18"/>
      <c r="D23" s="19"/>
      <c r="E23" s="37" t="s">
        <v>4</v>
      </c>
      <c r="F23" s="20" t="s">
        <v>4</v>
      </c>
      <c r="G23" s="37" t="s">
        <v>4</v>
      </c>
      <c r="H23" s="21" t="s">
        <v>20</v>
      </c>
    </row>
    <row r="24" spans="2:13" ht="15" customHeight="1" x14ac:dyDescent="0.25">
      <c r="B24" s="22" t="s">
        <v>6</v>
      </c>
      <c r="C24" s="12">
        <v>2649983</v>
      </c>
      <c r="D24" s="23">
        <v>2726085</v>
      </c>
      <c r="E24" s="2">
        <v>2759110</v>
      </c>
      <c r="F24" s="2">
        <v>2727508</v>
      </c>
      <c r="G24" s="2">
        <v>2780455</v>
      </c>
      <c r="H24" s="10">
        <f>C24/D24*100</f>
        <v>97.208377581770193</v>
      </c>
    </row>
    <row r="25" spans="2:13" ht="15" customHeight="1" x14ac:dyDescent="0.25">
      <c r="B25" s="22" t="s">
        <v>7</v>
      </c>
      <c r="C25" s="12">
        <v>1444162</v>
      </c>
      <c r="D25" s="23">
        <v>1489857</v>
      </c>
      <c r="E25" s="2">
        <v>1498714</v>
      </c>
      <c r="F25" s="2">
        <v>1505723</v>
      </c>
      <c r="G25" s="2">
        <v>1516828</v>
      </c>
      <c r="H25" s="10">
        <f>C25/D25*100</f>
        <v>96.932927119851101</v>
      </c>
    </row>
    <row r="26" spans="2:13" ht="15" customHeight="1" x14ac:dyDescent="0.25">
      <c r="B26" s="22" t="s">
        <v>8</v>
      </c>
      <c r="C26" s="12">
        <v>20222</v>
      </c>
      <c r="D26" s="23">
        <v>20215</v>
      </c>
      <c r="E26" s="2">
        <v>20256</v>
      </c>
      <c r="F26" s="2">
        <v>16122</v>
      </c>
      <c r="G26" s="2">
        <v>17022</v>
      </c>
      <c r="H26" s="10">
        <f>C26/D26*100</f>
        <v>100.03462775166956</v>
      </c>
    </row>
    <row r="27" spans="2:13" ht="15" customHeight="1" x14ac:dyDescent="0.25">
      <c r="B27" s="22" t="s">
        <v>9</v>
      </c>
      <c r="C27" s="78">
        <f t="shared" ref="C27:D27" si="0">SUM(C24:C26)</f>
        <v>4114367</v>
      </c>
      <c r="D27" s="2">
        <f t="shared" si="0"/>
        <v>4236157</v>
      </c>
      <c r="E27" s="2">
        <f>SUM(E24:E26)</f>
        <v>4278080</v>
      </c>
      <c r="F27" s="2">
        <f>SUM(F24:F26)</f>
        <v>4249353</v>
      </c>
      <c r="G27" s="2">
        <f>SUM(G24:G26)</f>
        <v>4314305</v>
      </c>
      <c r="H27" s="10">
        <f>C27/D27*100</f>
        <v>97.124988521435824</v>
      </c>
    </row>
    <row r="28" spans="2:13" ht="15" customHeight="1" x14ac:dyDescent="0.25">
      <c r="B28" s="22"/>
      <c r="C28" s="12"/>
      <c r="D28" s="26"/>
      <c r="E28" s="38"/>
      <c r="F28" s="2"/>
      <c r="G28" s="2"/>
      <c r="H28" s="10"/>
    </row>
    <row r="29" spans="2:13" ht="15" customHeight="1" x14ac:dyDescent="0.25">
      <c r="B29" s="22" t="s">
        <v>10</v>
      </c>
      <c r="C29" s="12">
        <v>3452710</v>
      </c>
      <c r="D29" s="23">
        <v>3485691</v>
      </c>
      <c r="E29" s="2">
        <v>3350197</v>
      </c>
      <c r="F29" s="2">
        <v>3359068</v>
      </c>
      <c r="G29" s="2">
        <v>3355858</v>
      </c>
      <c r="H29" s="10">
        <f>C29/D29*100</f>
        <v>99.053817449682143</v>
      </c>
    </row>
    <row r="30" spans="2:13" ht="15" customHeight="1" x14ac:dyDescent="0.25">
      <c r="B30" s="22" t="s">
        <v>11</v>
      </c>
      <c r="C30" s="12">
        <v>391356</v>
      </c>
      <c r="D30" s="23">
        <v>408607</v>
      </c>
      <c r="E30" s="2">
        <v>464628</v>
      </c>
      <c r="F30" s="2">
        <v>487221</v>
      </c>
      <c r="G30" s="2">
        <v>539395</v>
      </c>
      <c r="H30" s="10">
        <f>C30/D30*100</f>
        <v>95.778094844190136</v>
      </c>
    </row>
    <row r="31" spans="2:13" ht="15" customHeight="1" x14ac:dyDescent="0.25">
      <c r="B31" s="22" t="s">
        <v>12</v>
      </c>
      <c r="C31" s="12">
        <v>3500</v>
      </c>
      <c r="D31" s="23">
        <v>3539</v>
      </c>
      <c r="E31" s="2">
        <v>3468</v>
      </c>
      <c r="F31" s="2">
        <v>3703</v>
      </c>
      <c r="G31" s="2">
        <v>3643</v>
      </c>
      <c r="H31" s="10">
        <f>C31/D31*100</f>
        <v>98.897993783554668</v>
      </c>
    </row>
    <row r="32" spans="2:13" ht="15" customHeight="1" x14ac:dyDescent="0.25">
      <c r="B32" s="22" t="s">
        <v>13</v>
      </c>
      <c r="C32" s="12">
        <v>1100</v>
      </c>
      <c r="D32" s="23">
        <v>1100</v>
      </c>
      <c r="E32" s="2">
        <v>1100</v>
      </c>
      <c r="F32" s="2">
        <v>1100</v>
      </c>
      <c r="G32" s="2">
        <v>1100</v>
      </c>
      <c r="H32" s="10">
        <f>C32/D32*100</f>
        <v>100</v>
      </c>
    </row>
    <row r="33" spans="2:8" ht="15" customHeight="1" x14ac:dyDescent="0.25">
      <c r="B33" s="22" t="s">
        <v>14</v>
      </c>
      <c r="C33" s="78">
        <f t="shared" ref="C33:G33" si="1">SUM(C29:C32)</f>
        <v>3848666</v>
      </c>
      <c r="D33" s="2">
        <f t="shared" si="1"/>
        <v>3898937</v>
      </c>
      <c r="E33" s="2">
        <f t="shared" si="1"/>
        <v>3819393</v>
      </c>
      <c r="F33" s="2">
        <f t="shared" si="1"/>
        <v>3851092</v>
      </c>
      <c r="G33" s="2">
        <f t="shared" si="1"/>
        <v>3899996</v>
      </c>
      <c r="H33" s="10">
        <f>C33/D33*100</f>
        <v>98.710648569084341</v>
      </c>
    </row>
    <row r="34" spans="2:8" ht="15" customHeight="1" x14ac:dyDescent="0.25">
      <c r="B34" s="28"/>
      <c r="C34" s="12"/>
      <c r="D34" s="3"/>
      <c r="E34" s="39"/>
      <c r="F34" s="3"/>
      <c r="G34" s="3"/>
      <c r="H34" s="10"/>
    </row>
    <row r="35" spans="2:8" ht="15" customHeight="1" x14ac:dyDescent="0.25">
      <c r="B35" s="29" t="s">
        <v>15</v>
      </c>
      <c r="C35" s="12"/>
      <c r="D35" s="40"/>
      <c r="E35" s="41"/>
      <c r="F35" s="3"/>
      <c r="G35" s="3"/>
      <c r="H35" s="10"/>
    </row>
    <row r="36" spans="2:8" ht="15" customHeight="1" x14ac:dyDescent="0.25">
      <c r="B36" s="22" t="s">
        <v>16</v>
      </c>
      <c r="C36" s="12">
        <v>1436068</v>
      </c>
      <c r="D36" s="23">
        <v>1665094</v>
      </c>
      <c r="E36" s="2">
        <v>1635275</v>
      </c>
      <c r="F36" s="2">
        <v>1559845</v>
      </c>
      <c r="G36" s="2">
        <v>2042640</v>
      </c>
      <c r="H36" s="10">
        <f t="shared" ref="H36:H37" si="2">C36/D36*100</f>
        <v>86.24546121720455</v>
      </c>
    </row>
    <row r="37" spans="2:8" ht="15" customHeight="1" x14ac:dyDescent="0.25">
      <c r="B37" s="30" t="s">
        <v>17</v>
      </c>
      <c r="C37" s="77">
        <v>2948194</v>
      </c>
      <c r="D37" s="31">
        <v>3036362</v>
      </c>
      <c r="E37" s="4">
        <v>2949539</v>
      </c>
      <c r="F37" s="4">
        <v>2798332</v>
      </c>
      <c r="G37" s="4">
        <v>3227432</v>
      </c>
      <c r="H37" s="11">
        <f t="shared" si="2"/>
        <v>97.096261908165104</v>
      </c>
    </row>
    <row r="38" spans="2:8" ht="17.25" customHeight="1" x14ac:dyDescent="0.25">
      <c r="B38" s="81" t="s">
        <v>28</v>
      </c>
      <c r="C38" s="81"/>
      <c r="D38" s="81"/>
      <c r="E38" s="81"/>
      <c r="F38" s="81"/>
      <c r="G38" s="81"/>
    </row>
    <row r="39" spans="2:8" ht="15" customHeight="1" x14ac:dyDescent="0.25"/>
  </sheetData>
  <mergeCells count="9">
    <mergeCell ref="B38:G38"/>
    <mergeCell ref="F21:F22"/>
    <mergeCell ref="E21:E22"/>
    <mergeCell ref="B18:H18"/>
    <mergeCell ref="B21:B22"/>
    <mergeCell ref="G21:G22"/>
    <mergeCell ref="H21:H22"/>
    <mergeCell ref="D21:D22"/>
    <mergeCell ref="C21:C22"/>
  </mergeCells>
  <phoneticPr fontId="2"/>
  <pageMargins left="0.55000000000000004" right="0.6" top="0.59055118110236227" bottom="0.15748031496062992" header="0.51181102362204722" footer="0.23622047244094491"/>
  <pageSetup paperSize="9" scale="84" firstPageNumber="114" orientation="portrait" r:id="rId1"/>
  <headerFooter alignWithMargins="0"/>
  <ignoredErrors>
    <ignoredError sqref="E7:E13 E27:E33 D7:D8 D27:D28 D13 D33 C7:C8 C27:C28 C13:C14 C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view="pageBreakPreview" zoomScale="80" zoomScaleNormal="75" zoomScaleSheetLayoutView="80" workbookViewId="0">
      <pane xSplit="6" ySplit="4" topLeftCell="N5" activePane="bottomRight" state="frozen"/>
      <selection pane="topRight" activeCell="G1" sqref="G1"/>
      <selection pane="bottomLeft" activeCell="A5" sqref="A5"/>
      <selection pane="bottomRight"/>
    </sheetView>
  </sheetViews>
  <sheetFormatPr defaultColWidth="9" defaultRowHeight="13.5" customHeight="1" x14ac:dyDescent="0.15"/>
  <cols>
    <col min="1" max="1" width="1.5" style="42" customWidth="1"/>
    <col min="2" max="3" width="5.875" style="42" customWidth="1"/>
    <col min="4" max="4" width="6.5" style="42" customWidth="1"/>
    <col min="5" max="5" width="2.75" style="42" customWidth="1"/>
    <col min="6" max="6" width="1.5" style="42" customWidth="1"/>
    <col min="7" max="7" width="14.75" style="42" customWidth="1"/>
    <col min="8" max="8" width="9.875" style="42" customWidth="1"/>
    <col min="9" max="9" width="14.75" style="42" customWidth="1"/>
    <col min="10" max="10" width="9.875" style="42" customWidth="1"/>
    <col min="11" max="11" width="14.75" style="42" customWidth="1"/>
    <col min="12" max="12" width="9.875" style="42" customWidth="1"/>
    <col min="13" max="13" width="14.75" style="42" customWidth="1"/>
    <col min="14" max="14" width="9.875" style="42" customWidth="1"/>
    <col min="15" max="15" width="14.75" style="42" customWidth="1"/>
    <col min="16" max="16" width="9.875" style="42" customWidth="1"/>
    <col min="17" max="17" width="14.875" style="42" customWidth="1"/>
    <col min="18" max="18" width="9.875" style="42" customWidth="1"/>
    <col min="19" max="19" width="14.75" style="42" customWidth="1"/>
    <col min="20" max="20" width="10.5" style="42" customWidth="1"/>
    <col min="21" max="21" width="13" style="42" bestFit="1" customWidth="1"/>
    <col min="22" max="22" width="10.5" style="42" customWidth="1"/>
    <col min="23" max="23" width="14.75" style="42" customWidth="1"/>
    <col min="24" max="24" width="8.75" style="42" customWidth="1"/>
    <col min="25" max="25" width="14.75" style="42" customWidth="1"/>
    <col min="26" max="26" width="8.75" style="42" customWidth="1"/>
    <col min="27" max="16384" width="9" style="42"/>
  </cols>
  <sheetData>
    <row r="1" spans="1:26" ht="7.5" customHeight="1" x14ac:dyDescent="0.15"/>
    <row r="2" spans="1:26" ht="17.25" customHeight="1" x14ac:dyDescent="0.15">
      <c r="A2" s="92" t="s">
        <v>0</v>
      </c>
      <c r="B2" s="92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43"/>
      <c r="O2" s="88"/>
      <c r="P2" s="88"/>
      <c r="Q2" s="76"/>
      <c r="R2" s="76"/>
      <c r="S2" s="88"/>
      <c r="T2" s="88"/>
      <c r="U2" s="76"/>
      <c r="V2" s="76"/>
      <c r="W2" s="44"/>
      <c r="X2" s="44"/>
      <c r="Y2" s="99" t="s">
        <v>51</v>
      </c>
      <c r="Z2" s="99"/>
    </row>
    <row r="3" spans="1:26" ht="13.5" customHeight="1" x14ac:dyDescent="0.15">
      <c r="A3" s="45"/>
      <c r="B3" s="94" t="s">
        <v>1</v>
      </c>
      <c r="C3" s="94"/>
      <c r="D3" s="94"/>
      <c r="E3" s="94"/>
      <c r="F3" s="46"/>
      <c r="G3" s="89" t="s">
        <v>38</v>
      </c>
      <c r="H3" s="90"/>
      <c r="I3" s="89" t="s">
        <v>39</v>
      </c>
      <c r="J3" s="90"/>
      <c r="K3" s="89" t="s">
        <v>40</v>
      </c>
      <c r="L3" s="90"/>
      <c r="M3" s="89" t="s">
        <v>41</v>
      </c>
      <c r="N3" s="90"/>
      <c r="O3" s="89" t="s">
        <v>42</v>
      </c>
      <c r="P3" s="90"/>
      <c r="Q3" s="89" t="s">
        <v>43</v>
      </c>
      <c r="R3" s="90"/>
      <c r="S3" s="89" t="s">
        <v>44</v>
      </c>
      <c r="T3" s="90"/>
      <c r="U3" s="89" t="s">
        <v>45</v>
      </c>
      <c r="V3" s="90"/>
      <c r="W3" s="89" t="s">
        <v>36</v>
      </c>
      <c r="X3" s="90"/>
      <c r="Y3" s="89" t="s">
        <v>50</v>
      </c>
      <c r="Z3" s="90"/>
    </row>
    <row r="4" spans="1:26" ht="13.5" customHeight="1" x14ac:dyDescent="0.15">
      <c r="A4" s="47"/>
      <c r="B4" s="95"/>
      <c r="C4" s="95"/>
      <c r="D4" s="95"/>
      <c r="E4" s="95"/>
      <c r="F4" s="48"/>
      <c r="G4" s="49" t="s">
        <v>46</v>
      </c>
      <c r="H4" s="49" t="s">
        <v>47</v>
      </c>
      <c r="I4" s="49" t="s">
        <v>46</v>
      </c>
      <c r="J4" s="49" t="s">
        <v>47</v>
      </c>
      <c r="K4" s="49" t="s">
        <v>46</v>
      </c>
      <c r="L4" s="49" t="s">
        <v>47</v>
      </c>
      <c r="M4" s="49" t="s">
        <v>46</v>
      </c>
      <c r="N4" s="50" t="s">
        <v>47</v>
      </c>
      <c r="O4" s="49" t="s">
        <v>46</v>
      </c>
      <c r="P4" s="49" t="s">
        <v>47</v>
      </c>
      <c r="Q4" s="49" t="s">
        <v>46</v>
      </c>
      <c r="R4" s="49" t="s">
        <v>47</v>
      </c>
      <c r="S4" s="49" t="s">
        <v>46</v>
      </c>
      <c r="T4" s="49" t="s">
        <v>47</v>
      </c>
      <c r="U4" s="49" t="s">
        <v>46</v>
      </c>
      <c r="V4" s="49" t="s">
        <v>47</v>
      </c>
      <c r="W4" s="49" t="s">
        <v>21</v>
      </c>
      <c r="X4" s="49" t="s">
        <v>22</v>
      </c>
      <c r="Y4" s="49" t="s">
        <v>21</v>
      </c>
      <c r="Z4" s="49" t="s">
        <v>22</v>
      </c>
    </row>
    <row r="5" spans="1:26" ht="12.75" customHeight="1" x14ac:dyDescent="0.15">
      <c r="A5" s="51"/>
      <c r="B5" s="96"/>
      <c r="C5" s="96"/>
      <c r="D5" s="96"/>
      <c r="E5" s="96"/>
      <c r="F5" s="52"/>
      <c r="G5" s="53" t="s">
        <v>48</v>
      </c>
      <c r="H5" s="54"/>
      <c r="I5" s="53" t="s">
        <v>48</v>
      </c>
      <c r="J5" s="54"/>
      <c r="K5" s="53" t="s">
        <v>48</v>
      </c>
      <c r="L5" s="54"/>
      <c r="M5" s="53" t="s">
        <v>48</v>
      </c>
      <c r="N5" s="55"/>
      <c r="O5" s="53" t="s">
        <v>48</v>
      </c>
      <c r="P5" s="55"/>
      <c r="Q5" s="53" t="s">
        <v>48</v>
      </c>
      <c r="R5" s="55"/>
      <c r="S5" s="56" t="s">
        <v>48</v>
      </c>
      <c r="T5" s="6"/>
      <c r="U5" s="56" t="s">
        <v>48</v>
      </c>
      <c r="V5" s="6"/>
      <c r="W5" s="53" t="s">
        <v>4</v>
      </c>
      <c r="X5" s="6"/>
      <c r="Y5" s="53" t="s">
        <v>4</v>
      </c>
      <c r="Z5" s="57"/>
    </row>
    <row r="6" spans="1:26" ht="12.75" customHeight="1" x14ac:dyDescent="0.15">
      <c r="A6" s="51"/>
      <c r="B6" s="96" t="s">
        <v>3</v>
      </c>
      <c r="C6" s="96"/>
      <c r="D6" s="96"/>
      <c r="E6" s="96"/>
      <c r="F6" s="52"/>
      <c r="G6" s="58"/>
      <c r="H6" s="58"/>
      <c r="I6" s="58"/>
      <c r="J6" s="58"/>
      <c r="K6" s="58"/>
      <c r="L6" s="58"/>
      <c r="M6" s="58"/>
      <c r="N6" s="6"/>
      <c r="O6" s="58"/>
      <c r="P6" s="6"/>
      <c r="Q6" s="6"/>
      <c r="R6" s="6"/>
      <c r="S6" s="58"/>
      <c r="T6" s="6"/>
      <c r="U6" s="58"/>
      <c r="V6" s="6"/>
      <c r="W6" s="58"/>
      <c r="X6" s="6"/>
      <c r="Y6" s="58"/>
      <c r="Z6" s="59"/>
    </row>
    <row r="7" spans="1:26" ht="12.75" customHeight="1" x14ac:dyDescent="0.15">
      <c r="A7" s="51"/>
      <c r="B7" s="96" t="s">
        <v>6</v>
      </c>
      <c r="C7" s="96"/>
      <c r="D7" s="96"/>
      <c r="E7" s="96"/>
      <c r="F7" s="52"/>
      <c r="G7" s="6">
        <v>3062666</v>
      </c>
      <c r="H7" s="5">
        <f>G7*Z7/Y7</f>
        <v>102.76623316486736</v>
      </c>
      <c r="I7" s="6">
        <v>3074077</v>
      </c>
      <c r="J7" s="6">
        <f>I7*Z7/Y7</f>
        <v>103.14912358995593</v>
      </c>
      <c r="K7" s="6">
        <v>3037401</v>
      </c>
      <c r="L7" s="6">
        <f>K7*Z7/Y7</f>
        <v>101.91847866571193</v>
      </c>
      <c r="M7" s="6">
        <v>3068267</v>
      </c>
      <c r="N7" s="6">
        <f>M7*Z7/Y7</f>
        <v>102.95417193192731</v>
      </c>
      <c r="O7" s="6">
        <v>3063488</v>
      </c>
      <c r="P7" s="6">
        <f>O7*Z7/Y7</f>
        <v>102.79381496571065</v>
      </c>
      <c r="Q7" s="6">
        <v>2996346</v>
      </c>
      <c r="R7" s="6">
        <f>Q7*Z7/Y7</f>
        <v>100.54089857614825</v>
      </c>
      <c r="S7" s="6">
        <v>2761234</v>
      </c>
      <c r="T7" s="6">
        <f>S7* Z7/Y7</f>
        <v>92.651832444921965</v>
      </c>
      <c r="U7" s="6">
        <v>3024330</v>
      </c>
      <c r="V7" s="6">
        <f>U7*Z7/Y7</f>
        <v>101.4798877669009</v>
      </c>
      <c r="W7" s="6">
        <v>3029474</v>
      </c>
      <c r="X7" s="6">
        <f>W7*Z7/Y7</f>
        <v>101.65249212643604</v>
      </c>
      <c r="Y7" s="1">
        <v>2980226</v>
      </c>
      <c r="Z7" s="59">
        <v>100</v>
      </c>
    </row>
    <row r="8" spans="1:26" ht="12.75" customHeight="1" x14ac:dyDescent="0.15">
      <c r="A8" s="51"/>
      <c r="B8" s="96" t="s">
        <v>7</v>
      </c>
      <c r="C8" s="96"/>
      <c r="D8" s="96"/>
      <c r="E8" s="96"/>
      <c r="F8" s="52"/>
      <c r="G8" s="6">
        <v>733407</v>
      </c>
      <c r="H8" s="5">
        <f>G8*Z8/Y8</f>
        <v>140.50453943725921</v>
      </c>
      <c r="I8" s="6">
        <v>691496</v>
      </c>
      <c r="J8" s="6">
        <f>I8*Z8/Y8</f>
        <v>132.47531998291126</v>
      </c>
      <c r="K8" s="6">
        <v>667757</v>
      </c>
      <c r="L8" s="6">
        <f>K8*Z8/Y8</f>
        <v>127.92745329810855</v>
      </c>
      <c r="M8" s="6">
        <v>677077</v>
      </c>
      <c r="N8" s="6">
        <f>M8*Z8/Y8</f>
        <v>129.7129589008029</v>
      </c>
      <c r="O8" s="6">
        <v>664911</v>
      </c>
      <c r="P8" s="6">
        <f>O8*Z8/Y8</f>
        <v>127.38222272458194</v>
      </c>
      <c r="Q8" s="6">
        <v>657419</v>
      </c>
      <c r="R8" s="6">
        <f>Q8*Z8/Y8</f>
        <v>125.94692143966925</v>
      </c>
      <c r="S8" s="6">
        <v>768784</v>
      </c>
      <c r="T8" s="6">
        <f t="shared" ref="T8:T20" si="0">S8* Z8/Y8</f>
        <v>147.28198919117744</v>
      </c>
      <c r="U8" s="6">
        <v>569854</v>
      </c>
      <c r="V8" s="6">
        <f>U8*Z8/Y8</f>
        <v>109.17140662208011</v>
      </c>
      <c r="W8" s="6">
        <v>523618</v>
      </c>
      <c r="X8" s="6">
        <f>W8*Z8/Y8</f>
        <v>100.3136129475977</v>
      </c>
      <c r="Y8" s="1">
        <v>521981</v>
      </c>
      <c r="Z8" s="59">
        <v>100</v>
      </c>
    </row>
    <row r="9" spans="1:26" ht="12.75" customHeight="1" x14ac:dyDescent="0.15">
      <c r="A9" s="51"/>
      <c r="B9" s="96" t="s">
        <v>8</v>
      </c>
      <c r="C9" s="96"/>
      <c r="D9" s="96"/>
      <c r="E9" s="96"/>
      <c r="F9" s="52"/>
      <c r="G9" s="7">
        <v>2916</v>
      </c>
      <c r="H9" s="5">
        <f>G9*Z9/Y9</f>
        <v>2580.5309734513276</v>
      </c>
      <c r="I9" s="7">
        <v>229</v>
      </c>
      <c r="J9" s="6">
        <f>I9*Z9/Y9</f>
        <v>202.65486725663717</v>
      </c>
      <c r="K9" s="7">
        <v>0</v>
      </c>
      <c r="L9" s="6">
        <f>K9*Z9/Y9</f>
        <v>0</v>
      </c>
      <c r="M9" s="7">
        <v>2024</v>
      </c>
      <c r="N9" s="6">
        <f>M9*Z9/Y9</f>
        <v>1791.1504424778761</v>
      </c>
      <c r="O9" s="7">
        <v>1500</v>
      </c>
      <c r="P9" s="6">
        <f>O9*Z9/Y9</f>
        <v>1327.4336283185842</v>
      </c>
      <c r="Q9" s="6">
        <v>1109</v>
      </c>
      <c r="R9" s="6">
        <f>Q9*Z9/Y9</f>
        <v>981.4159292035398</v>
      </c>
      <c r="S9" s="7">
        <v>2353</v>
      </c>
      <c r="T9" s="6">
        <f t="shared" si="0"/>
        <v>2082.3008849557523</v>
      </c>
      <c r="U9" s="7">
        <v>0</v>
      </c>
      <c r="V9" s="6">
        <f>U9*Z9/Y9</f>
        <v>0</v>
      </c>
      <c r="W9" s="7">
        <v>31470</v>
      </c>
      <c r="X9" s="6">
        <f>W9*Z9/Y9</f>
        <v>27849.557522123894</v>
      </c>
      <c r="Y9" s="79">
        <v>113</v>
      </c>
      <c r="Z9" s="59">
        <v>100</v>
      </c>
    </row>
    <row r="10" spans="1:26" ht="12.75" customHeight="1" x14ac:dyDescent="0.15">
      <c r="A10" s="51"/>
      <c r="B10" s="96" t="s">
        <v>9</v>
      </c>
      <c r="C10" s="96"/>
      <c r="D10" s="96"/>
      <c r="E10" s="96"/>
      <c r="F10" s="52"/>
      <c r="G10" s="6">
        <v>3798989</v>
      </c>
      <c r="H10" s="5">
        <f>G10*Z10/Y10</f>
        <v>108.47064231709267</v>
      </c>
      <c r="I10" s="6">
        <v>3765802</v>
      </c>
      <c r="J10" s="6">
        <f>I10*Z10/Y10</f>
        <v>107.52307042189177</v>
      </c>
      <c r="K10" s="6">
        <v>3705158</v>
      </c>
      <c r="L10" s="6">
        <f>K10*Z10/Y10</f>
        <v>105.79153246990566</v>
      </c>
      <c r="M10" s="6">
        <f>SUM(M7:M9)</f>
        <v>3747368</v>
      </c>
      <c r="N10" s="6">
        <f>M10*Z10/Y10</f>
        <v>106.99673359373216</v>
      </c>
      <c r="O10" s="6">
        <v>3729899</v>
      </c>
      <c r="P10" s="6">
        <f>O10*Z10/Y10</f>
        <v>106.4979499303319</v>
      </c>
      <c r="Q10" s="6">
        <v>3654874</v>
      </c>
      <c r="R10" s="6">
        <f>Q10*Z10/Y10</f>
        <v>104.35579844217547</v>
      </c>
      <c r="S10" s="6">
        <f>SUM(S7:S9)</f>
        <v>3532371</v>
      </c>
      <c r="T10" s="6">
        <f t="shared" si="0"/>
        <v>100.85803124785856</v>
      </c>
      <c r="U10" s="6">
        <v>3594184</v>
      </c>
      <c r="V10" s="6">
        <f>U10*Z10/Y10</f>
        <v>102.62294707508165</v>
      </c>
      <c r="W10" s="6">
        <v>3584562</v>
      </c>
      <c r="X10" s="6">
        <f>W10*Z10/Y10</f>
        <v>102.34821489755362</v>
      </c>
      <c r="Y10" s="1">
        <v>3502320</v>
      </c>
      <c r="Z10" s="59">
        <v>100</v>
      </c>
    </row>
    <row r="11" spans="1:26" ht="9.75" customHeight="1" x14ac:dyDescent="0.15">
      <c r="A11" s="51"/>
      <c r="B11" s="96"/>
      <c r="C11" s="96"/>
      <c r="D11" s="96"/>
      <c r="E11" s="96"/>
      <c r="F11" s="52"/>
      <c r="G11" s="6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1"/>
      <c r="Z11" s="59"/>
    </row>
    <row r="12" spans="1:26" ht="12.75" customHeight="1" x14ac:dyDescent="0.15">
      <c r="A12" s="51"/>
      <c r="B12" s="96" t="s">
        <v>10</v>
      </c>
      <c r="C12" s="96"/>
      <c r="D12" s="96"/>
      <c r="E12" s="96"/>
      <c r="F12" s="52"/>
      <c r="G12" s="6">
        <v>3192153</v>
      </c>
      <c r="H12" s="5">
        <f>G12*Z12/Y12</f>
        <v>99.698731869177294</v>
      </c>
      <c r="I12" s="6">
        <v>3117241</v>
      </c>
      <c r="J12" s="6">
        <f>I12*Z12/Y12</f>
        <v>97.359047210646267</v>
      </c>
      <c r="K12" s="6">
        <v>3028549</v>
      </c>
      <c r="L12" s="6">
        <f>K12*Z12/Y12</f>
        <v>94.588979508082801</v>
      </c>
      <c r="M12" s="6">
        <v>3153629</v>
      </c>
      <c r="N12" s="6">
        <f>M12*Z12/Y12</f>
        <v>98.495533292377189</v>
      </c>
      <c r="O12" s="6">
        <v>3141167</v>
      </c>
      <c r="P12" s="6">
        <f>O12*Z12/Y12</f>
        <v>98.1063146062573</v>
      </c>
      <c r="Q12" s="6">
        <v>3089457</v>
      </c>
      <c r="R12" s="6">
        <f>Q12*Z12/Y12</f>
        <v>96.491285055682752</v>
      </c>
      <c r="S12" s="6">
        <v>3134571</v>
      </c>
      <c r="T12" s="6">
        <f t="shared" si="0"/>
        <v>97.900305422045548</v>
      </c>
      <c r="U12" s="6">
        <v>3092866</v>
      </c>
      <c r="V12" s="6">
        <f>U12*Z12/Y12</f>
        <v>96.597756448796446</v>
      </c>
      <c r="W12" s="6">
        <v>3160793</v>
      </c>
      <c r="X12" s="6">
        <f>W12*Z12/Y12</f>
        <v>98.719282503367637</v>
      </c>
      <c r="Y12" s="1">
        <v>3201799</v>
      </c>
      <c r="Z12" s="59">
        <v>100</v>
      </c>
    </row>
    <row r="13" spans="1:26" ht="12.75" customHeight="1" x14ac:dyDescent="0.15">
      <c r="A13" s="51"/>
      <c r="B13" s="96" t="s">
        <v>11</v>
      </c>
      <c r="C13" s="96"/>
      <c r="D13" s="96"/>
      <c r="E13" s="96"/>
      <c r="F13" s="52"/>
      <c r="G13" s="6">
        <v>101106</v>
      </c>
      <c r="H13" s="5">
        <f>G13*Z13/Y13</f>
        <v>222.79368017452236</v>
      </c>
      <c r="I13" s="6">
        <v>107967</v>
      </c>
      <c r="J13" s="6">
        <f>I13*Z13/Y13</f>
        <v>237.91234216963045</v>
      </c>
      <c r="K13" s="6">
        <v>83118</v>
      </c>
      <c r="L13" s="6">
        <f>K13*Z13/Y13</f>
        <v>183.15594632114761</v>
      </c>
      <c r="M13" s="6">
        <v>126601</v>
      </c>
      <c r="N13" s="6">
        <f>M13*Z13/Y13</f>
        <v>278.9735792512285</v>
      </c>
      <c r="O13" s="6">
        <v>115330</v>
      </c>
      <c r="P13" s="6">
        <f>O13*Z13/Y13</f>
        <v>254.1371939798594</v>
      </c>
      <c r="Q13" s="6">
        <v>100623</v>
      </c>
      <c r="R13" s="6">
        <f>Q13*Z13/Y13</f>
        <v>221.72935810140808</v>
      </c>
      <c r="S13" s="6">
        <v>98799</v>
      </c>
      <c r="T13" s="6">
        <f t="shared" si="0"/>
        <v>217.71005486877769</v>
      </c>
      <c r="U13" s="6">
        <v>113262</v>
      </c>
      <c r="V13" s="6">
        <f>U13*Z13/Y13</f>
        <v>249.58022079724995</v>
      </c>
      <c r="W13" s="6">
        <v>82806</v>
      </c>
      <c r="X13" s="6">
        <f t="shared" ref="X13:X16" si="1">W13*Z13/Y13</f>
        <v>182.46843392609242</v>
      </c>
      <c r="Y13" s="1">
        <v>45381</v>
      </c>
      <c r="Z13" s="59">
        <v>100</v>
      </c>
    </row>
    <row r="14" spans="1:26" ht="12.75" customHeight="1" x14ac:dyDescent="0.15">
      <c r="A14" s="51"/>
      <c r="B14" s="96" t="s">
        <v>12</v>
      </c>
      <c r="C14" s="96"/>
      <c r="D14" s="96"/>
      <c r="E14" s="96"/>
      <c r="F14" s="52"/>
      <c r="G14" s="6">
        <v>425421</v>
      </c>
      <c r="H14" s="5">
        <f>G14*Z14/Y14</f>
        <v>14026.409495548962</v>
      </c>
      <c r="I14" s="6">
        <v>12037</v>
      </c>
      <c r="J14" s="6">
        <f>I14*Z14/Y14</f>
        <v>396.86778766897459</v>
      </c>
      <c r="K14" s="6">
        <v>4767</v>
      </c>
      <c r="L14" s="6">
        <f>K14*Z14/Y14</f>
        <v>157.17111770524232</v>
      </c>
      <c r="M14" s="6">
        <v>2679</v>
      </c>
      <c r="N14" s="6">
        <f>M14*Z14/Y14</f>
        <v>88.328387734915921</v>
      </c>
      <c r="O14" s="6">
        <v>2061</v>
      </c>
      <c r="P14" s="6">
        <f>O14*Z14/Y14</f>
        <v>67.952522255192875</v>
      </c>
      <c r="Q14" s="6">
        <v>3217</v>
      </c>
      <c r="R14" s="6">
        <f>Q14*Z14/Y14</f>
        <v>106.06660072535443</v>
      </c>
      <c r="S14" s="6">
        <v>4564</v>
      </c>
      <c r="T14" s="6">
        <f t="shared" si="0"/>
        <v>150.47807451368283</v>
      </c>
      <c r="U14" s="6">
        <v>1741</v>
      </c>
      <c r="V14" s="6">
        <f>U14*Z14/Y14</f>
        <v>57.401912298054732</v>
      </c>
      <c r="W14" s="6">
        <v>1602</v>
      </c>
      <c r="X14" s="6">
        <f t="shared" si="1"/>
        <v>52.818991097922847</v>
      </c>
      <c r="Y14" s="1">
        <v>3033</v>
      </c>
      <c r="Z14" s="59">
        <v>100</v>
      </c>
    </row>
    <row r="15" spans="1:26" ht="12.75" customHeight="1" x14ac:dyDescent="0.15">
      <c r="A15" s="51"/>
      <c r="B15" s="96" t="s">
        <v>23</v>
      </c>
      <c r="C15" s="96"/>
      <c r="D15" s="96"/>
      <c r="E15" s="96"/>
      <c r="F15" s="52"/>
      <c r="G15" s="7">
        <v>0</v>
      </c>
      <c r="H15" s="6" t="s">
        <v>32</v>
      </c>
      <c r="I15" s="7">
        <v>0</v>
      </c>
      <c r="J15" s="6" t="s">
        <v>32</v>
      </c>
      <c r="K15" s="7">
        <v>0</v>
      </c>
      <c r="L15" s="6" t="s">
        <v>32</v>
      </c>
      <c r="M15" s="7">
        <v>0</v>
      </c>
      <c r="N15" s="6" t="s">
        <v>32</v>
      </c>
      <c r="O15" s="7">
        <v>0</v>
      </c>
      <c r="P15" s="6" t="s">
        <v>32</v>
      </c>
      <c r="Q15" s="6">
        <v>0</v>
      </c>
      <c r="R15" s="6" t="s">
        <v>32</v>
      </c>
      <c r="S15" s="7">
        <v>0</v>
      </c>
      <c r="T15" s="7" t="s">
        <v>49</v>
      </c>
      <c r="U15" s="7">
        <v>0</v>
      </c>
      <c r="V15" s="6" t="s">
        <v>33</v>
      </c>
      <c r="W15" s="7">
        <v>0</v>
      </c>
      <c r="X15" s="6" t="s">
        <v>37</v>
      </c>
      <c r="Y15" s="79">
        <v>0</v>
      </c>
      <c r="Z15" s="59">
        <v>100</v>
      </c>
    </row>
    <row r="16" spans="1:26" ht="12.75" customHeight="1" x14ac:dyDescent="0.15">
      <c r="A16" s="51"/>
      <c r="B16" s="96" t="s">
        <v>14</v>
      </c>
      <c r="C16" s="96"/>
      <c r="D16" s="96"/>
      <c r="E16" s="96"/>
      <c r="F16" s="52"/>
      <c r="G16" s="6">
        <v>3718680</v>
      </c>
      <c r="H16" s="5">
        <f>G16*Z16/Y16</f>
        <v>114.41342459709564</v>
      </c>
      <c r="I16" s="6">
        <v>3237245</v>
      </c>
      <c r="J16" s="6">
        <f>I16*Z16/Y16</f>
        <v>99.601010764525284</v>
      </c>
      <c r="K16" s="6">
        <v>3116434</v>
      </c>
      <c r="L16" s="6">
        <f>K16*Z16/Y16</f>
        <v>95.883992833700432</v>
      </c>
      <c r="M16" s="6">
        <f>SUM(M12:M15)</f>
        <v>3282909</v>
      </c>
      <c r="N16" s="6">
        <f>M16*Z16/Y16</f>
        <v>101.0059648398428</v>
      </c>
      <c r="O16" s="6">
        <v>3258558</v>
      </c>
      <c r="P16" s="6">
        <f>O16*Z16/Y16</f>
        <v>100.2567524036117</v>
      </c>
      <c r="Q16" s="6">
        <v>3193297</v>
      </c>
      <c r="R16" s="6">
        <f>Q16*Z16/Y16</f>
        <v>98.248853229003757</v>
      </c>
      <c r="S16" s="6">
        <f>SUM(S12:S15)</f>
        <v>3237934</v>
      </c>
      <c r="T16" s="6">
        <f t="shared" si="0"/>
        <v>99.622209375200953</v>
      </c>
      <c r="U16" s="6">
        <v>3207869</v>
      </c>
      <c r="V16" s="6">
        <f>U16*Z16/Y16</f>
        <v>98.697193076269158</v>
      </c>
      <c r="W16" s="6">
        <v>3245201</v>
      </c>
      <c r="X16" s="6">
        <f t="shared" si="1"/>
        <v>99.845794721761308</v>
      </c>
      <c r="Y16" s="1">
        <v>3250213</v>
      </c>
      <c r="Z16" s="59">
        <v>100</v>
      </c>
    </row>
    <row r="17" spans="1:26" ht="9.75" customHeight="1" x14ac:dyDescent="0.15">
      <c r="A17" s="51"/>
      <c r="B17" s="96"/>
      <c r="C17" s="96"/>
      <c r="D17" s="96"/>
      <c r="E17" s="96"/>
      <c r="F17" s="52"/>
      <c r="G17" s="6"/>
      <c r="H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1"/>
      <c r="Z17" s="59"/>
    </row>
    <row r="18" spans="1:26" ht="12.75" customHeight="1" x14ac:dyDescent="0.15">
      <c r="A18" s="51"/>
      <c r="B18" s="96" t="s">
        <v>15</v>
      </c>
      <c r="C18" s="96"/>
      <c r="D18" s="96"/>
      <c r="E18" s="96"/>
      <c r="F18" s="52"/>
      <c r="G18" s="6"/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"/>
      <c r="Z18" s="59"/>
    </row>
    <row r="19" spans="1:26" ht="12.75" customHeight="1" x14ac:dyDescent="0.15">
      <c r="A19" s="51"/>
      <c r="B19" s="96" t="s">
        <v>16</v>
      </c>
      <c r="C19" s="96"/>
      <c r="D19" s="96"/>
      <c r="E19" s="96"/>
      <c r="F19" s="52"/>
      <c r="G19" s="6">
        <v>172455</v>
      </c>
      <c r="H19" s="5">
        <f>G19*Z19/Y19</f>
        <v>239.27159209157128</v>
      </c>
      <c r="I19" s="6">
        <v>164470</v>
      </c>
      <c r="J19" s="6">
        <f>I19*Z19/Y19</f>
        <v>228.19285466527921</v>
      </c>
      <c r="K19" s="6">
        <v>316380</v>
      </c>
      <c r="L19" s="6">
        <f>K19*Z19/Y19</f>
        <v>438.95941727367324</v>
      </c>
      <c r="M19" s="6">
        <v>361000</v>
      </c>
      <c r="N19" s="6">
        <f>M19*Z19/Y19</f>
        <v>500.86715227193895</v>
      </c>
      <c r="O19" s="6">
        <v>311000</v>
      </c>
      <c r="P19" s="6">
        <f>O19*Z19/Y19</f>
        <v>431.49497051682278</v>
      </c>
      <c r="Q19" s="6">
        <v>371585</v>
      </c>
      <c r="R19" s="6">
        <f>Q19*Z19/Y19</f>
        <v>515.55324314949701</v>
      </c>
      <c r="S19" s="6">
        <v>372627</v>
      </c>
      <c r="T19" s="6">
        <f t="shared" si="0"/>
        <v>516.99895941727368</v>
      </c>
      <c r="U19" s="6">
        <v>36886</v>
      </c>
      <c r="V19" s="6">
        <f>U19*Z19/Y19</f>
        <v>51.177245924384323</v>
      </c>
      <c r="W19" s="6">
        <v>60608</v>
      </c>
      <c r="X19" s="6">
        <f t="shared" ref="X19:X20" si="2">W19*Z19/Y19</f>
        <v>84.090183836281653</v>
      </c>
      <c r="Y19" s="1">
        <v>72075</v>
      </c>
      <c r="Z19" s="59">
        <v>100</v>
      </c>
    </row>
    <row r="20" spans="1:26" ht="12.75" customHeight="1" x14ac:dyDescent="0.15">
      <c r="A20" s="60"/>
      <c r="B20" s="97" t="s">
        <v>17</v>
      </c>
      <c r="C20" s="97"/>
      <c r="D20" s="97"/>
      <c r="E20" s="97"/>
      <c r="F20" s="61"/>
      <c r="G20" s="9">
        <v>1233276</v>
      </c>
      <c r="H20" s="8">
        <f>G20*Z20/Y20</f>
        <v>64.770041657826013</v>
      </c>
      <c r="I20" s="9">
        <v>1375028</v>
      </c>
      <c r="J20" s="9">
        <f>I20*Z20/Y20</f>
        <v>72.214671201480613</v>
      </c>
      <c r="K20" s="9">
        <v>1576685</v>
      </c>
      <c r="L20" s="9">
        <f>K20*Z20/Y20</f>
        <v>82.805432953588181</v>
      </c>
      <c r="M20" s="9">
        <v>860651</v>
      </c>
      <c r="N20" s="9">
        <f>M20*Z20/Y20</f>
        <v>45.200264274055137</v>
      </c>
      <c r="O20" s="9">
        <v>895502</v>
      </c>
      <c r="P20" s="9">
        <f>O20*Z20/Y20</f>
        <v>47.030593188115652</v>
      </c>
      <c r="Q20" s="9">
        <v>978035</v>
      </c>
      <c r="R20" s="9">
        <f>Q20*Z20/Y20</f>
        <v>51.365118345619209</v>
      </c>
      <c r="S20" s="9">
        <v>1014129</v>
      </c>
      <c r="T20" s="9">
        <f t="shared" si="0"/>
        <v>53.260727993092743</v>
      </c>
      <c r="U20" s="9">
        <v>866662</v>
      </c>
      <c r="V20" s="9">
        <f>U20*Z20/Y20</f>
        <v>45.515954128074185</v>
      </c>
      <c r="W20" s="9">
        <v>994090</v>
      </c>
      <c r="X20" s="9">
        <f t="shared" si="2"/>
        <v>52.208305936082652</v>
      </c>
      <c r="Y20" s="80">
        <v>1904084</v>
      </c>
      <c r="Z20" s="62">
        <v>100</v>
      </c>
    </row>
    <row r="21" spans="1:26" ht="13.5" customHeight="1" x14ac:dyDescent="0.15">
      <c r="B21" s="63" t="s">
        <v>30</v>
      </c>
      <c r="D21" s="64"/>
      <c r="E21" s="64"/>
      <c r="F21" s="64"/>
      <c r="G21" s="65"/>
      <c r="H21" s="66"/>
      <c r="J21" s="43"/>
      <c r="K21" s="43"/>
      <c r="M21" s="43"/>
      <c r="N21" s="43"/>
      <c r="O21" s="63"/>
      <c r="S21" s="63"/>
      <c r="W21" s="63"/>
      <c r="Y21" s="63" t="s">
        <v>24</v>
      </c>
    </row>
    <row r="22" spans="1:26" ht="9.75" customHeight="1" x14ac:dyDescent="0.15">
      <c r="D22" s="64"/>
      <c r="E22" s="64"/>
      <c r="F22" s="64"/>
      <c r="G22" s="65"/>
      <c r="H22" s="66"/>
      <c r="N22" s="43"/>
    </row>
    <row r="23" spans="1:26" ht="19.5" customHeight="1" x14ac:dyDescent="0.15">
      <c r="A23" s="92" t="s">
        <v>25</v>
      </c>
      <c r="B23" s="92"/>
      <c r="C23" s="92"/>
      <c r="D23" s="92"/>
      <c r="E23" s="64"/>
      <c r="F23" s="64"/>
      <c r="G23" s="65"/>
      <c r="H23" s="66"/>
      <c r="N23" s="43"/>
      <c r="O23" s="88"/>
      <c r="P23" s="88"/>
      <c r="Q23" s="76"/>
      <c r="R23" s="76"/>
      <c r="S23" s="88"/>
      <c r="T23" s="88"/>
      <c r="U23" s="76"/>
      <c r="V23" s="76"/>
      <c r="W23" s="44"/>
      <c r="X23" s="44"/>
      <c r="Y23" s="99" t="s">
        <v>51</v>
      </c>
      <c r="Z23" s="99"/>
    </row>
    <row r="24" spans="1:26" ht="13.5" customHeight="1" x14ac:dyDescent="0.15">
      <c r="A24" s="45"/>
      <c r="B24" s="94" t="s">
        <v>1</v>
      </c>
      <c r="C24" s="94"/>
      <c r="D24" s="94"/>
      <c r="E24" s="94"/>
      <c r="F24" s="46"/>
      <c r="G24" s="91" t="s">
        <v>38</v>
      </c>
      <c r="H24" s="91"/>
      <c r="I24" s="91" t="s">
        <v>39</v>
      </c>
      <c r="J24" s="91"/>
      <c r="K24" s="91" t="s">
        <v>40</v>
      </c>
      <c r="L24" s="91"/>
      <c r="M24" s="91" t="s">
        <v>41</v>
      </c>
      <c r="N24" s="91"/>
      <c r="O24" s="91" t="s">
        <v>42</v>
      </c>
      <c r="P24" s="91"/>
      <c r="Q24" s="91" t="s">
        <v>43</v>
      </c>
      <c r="R24" s="98"/>
      <c r="S24" s="91" t="s">
        <v>44</v>
      </c>
      <c r="T24" s="91"/>
      <c r="U24" s="91" t="s">
        <v>45</v>
      </c>
      <c r="V24" s="91"/>
      <c r="W24" s="89" t="s">
        <v>35</v>
      </c>
      <c r="X24" s="90"/>
      <c r="Y24" s="89" t="s">
        <v>52</v>
      </c>
      <c r="Z24" s="90"/>
    </row>
    <row r="25" spans="1:26" ht="13.5" customHeight="1" x14ac:dyDescent="0.15">
      <c r="A25" s="47"/>
      <c r="B25" s="95"/>
      <c r="C25" s="95"/>
      <c r="D25" s="95"/>
      <c r="E25" s="95"/>
      <c r="F25" s="48"/>
      <c r="G25" s="49" t="s">
        <v>46</v>
      </c>
      <c r="H25" s="49" t="s">
        <v>47</v>
      </c>
      <c r="I25" s="49" t="s">
        <v>46</v>
      </c>
      <c r="J25" s="49" t="s">
        <v>47</v>
      </c>
      <c r="K25" s="49" t="s">
        <v>46</v>
      </c>
      <c r="L25" s="49" t="s">
        <v>47</v>
      </c>
      <c r="M25" s="49" t="s">
        <v>46</v>
      </c>
      <c r="N25" s="50" t="s">
        <v>47</v>
      </c>
      <c r="O25" s="49" t="s">
        <v>46</v>
      </c>
      <c r="P25" s="49" t="s">
        <v>47</v>
      </c>
      <c r="Q25" s="49" t="s">
        <v>46</v>
      </c>
      <c r="R25" s="49" t="s">
        <v>47</v>
      </c>
      <c r="S25" s="49" t="s">
        <v>46</v>
      </c>
      <c r="T25" s="49" t="s">
        <v>47</v>
      </c>
      <c r="U25" s="49" t="s">
        <v>46</v>
      </c>
      <c r="V25" s="49" t="s">
        <v>47</v>
      </c>
      <c r="W25" s="49" t="s">
        <v>21</v>
      </c>
      <c r="X25" s="49" t="s">
        <v>22</v>
      </c>
      <c r="Y25" s="49" t="s">
        <v>21</v>
      </c>
      <c r="Z25" s="49" t="s">
        <v>22</v>
      </c>
    </row>
    <row r="26" spans="1:26" ht="12.75" customHeight="1" x14ac:dyDescent="0.15">
      <c r="A26" s="51"/>
      <c r="B26" s="96"/>
      <c r="C26" s="96"/>
      <c r="D26" s="96"/>
      <c r="E26" s="96"/>
      <c r="F26" s="52"/>
      <c r="G26" s="53" t="s">
        <v>48</v>
      </c>
      <c r="H26" s="54"/>
      <c r="I26" s="53" t="s">
        <v>48</v>
      </c>
      <c r="J26" s="54"/>
      <c r="K26" s="53" t="s">
        <v>48</v>
      </c>
      <c r="L26" s="54"/>
      <c r="M26" s="53" t="s">
        <v>48</v>
      </c>
      <c r="N26" s="55"/>
      <c r="O26" s="53" t="s">
        <v>48</v>
      </c>
      <c r="P26" s="55"/>
      <c r="Q26" s="53" t="s">
        <v>48</v>
      </c>
      <c r="R26" s="55"/>
      <c r="S26" s="56" t="s">
        <v>48</v>
      </c>
      <c r="T26" s="6"/>
      <c r="U26" s="53" t="s">
        <v>48</v>
      </c>
      <c r="V26" s="55"/>
      <c r="W26" s="53" t="s">
        <v>4</v>
      </c>
      <c r="X26" s="55"/>
      <c r="Y26" s="53" t="s">
        <v>4</v>
      </c>
      <c r="Z26" s="57"/>
    </row>
    <row r="27" spans="1:26" ht="12.75" customHeight="1" x14ac:dyDescent="0.15">
      <c r="A27" s="51"/>
      <c r="B27" s="96" t="s">
        <v>3</v>
      </c>
      <c r="C27" s="96"/>
      <c r="D27" s="96"/>
      <c r="E27" s="96"/>
      <c r="F27" s="52"/>
      <c r="G27" s="58"/>
      <c r="H27" s="58"/>
      <c r="I27" s="58"/>
      <c r="J27" s="58"/>
      <c r="K27" s="58"/>
      <c r="L27" s="58"/>
      <c r="M27" s="58"/>
      <c r="N27" s="6"/>
      <c r="O27" s="58"/>
      <c r="P27" s="6"/>
      <c r="Q27" s="6"/>
      <c r="R27" s="6"/>
      <c r="S27" s="58"/>
      <c r="T27" s="6"/>
      <c r="U27" s="58"/>
      <c r="V27" s="6"/>
      <c r="W27" s="58"/>
      <c r="X27" s="6"/>
      <c r="Y27" s="58"/>
      <c r="Z27" s="59"/>
    </row>
    <row r="28" spans="1:26" ht="12.75" customHeight="1" x14ac:dyDescent="0.15">
      <c r="A28" s="51"/>
      <c r="B28" s="96" t="s">
        <v>6</v>
      </c>
      <c r="C28" s="96"/>
      <c r="D28" s="96"/>
      <c r="E28" s="96"/>
      <c r="F28" s="52"/>
      <c r="G28" s="6">
        <v>2379264</v>
      </c>
      <c r="H28" s="5">
        <f>G28*Z28/Y28</f>
        <v>87.856797862425395</v>
      </c>
      <c r="I28" s="6">
        <v>2429323</v>
      </c>
      <c r="J28" s="6">
        <f>I28*Z28/Y28</f>
        <v>89.705278503579606</v>
      </c>
      <c r="K28" s="6">
        <v>2428395</v>
      </c>
      <c r="L28" s="6">
        <f>K28*Z28/Y28</f>
        <v>89.67101113837073</v>
      </c>
      <c r="M28" s="6">
        <v>2433195</v>
      </c>
      <c r="N28" s="6">
        <f>M28*Z28/Y28</f>
        <v>89.848256130830435</v>
      </c>
      <c r="O28" s="6">
        <v>2667175</v>
      </c>
      <c r="P28" s="6">
        <f>O28*Z28/Y28</f>
        <v>98.488210992439022</v>
      </c>
      <c r="Q28" s="6">
        <v>2720185</v>
      </c>
      <c r="R28" s="6">
        <f>Q28*Z28/Y28</f>
        <v>100.44566037791587</v>
      </c>
      <c r="S28" s="6">
        <v>2748713</v>
      </c>
      <c r="T28" s="6">
        <f>S28* Z28/Y28</f>
        <v>101.49908644976803</v>
      </c>
      <c r="U28" s="6">
        <v>2723988</v>
      </c>
      <c r="V28" s="6">
        <f>U28*Z28/Y28</f>
        <v>100.58609010840009</v>
      </c>
      <c r="W28" s="6">
        <v>2714734</v>
      </c>
      <c r="X28" s="6">
        <f>W28*Z28/Y28</f>
        <v>100.24437653335382</v>
      </c>
      <c r="Y28" s="1">
        <v>2708116</v>
      </c>
      <c r="Z28" s="59">
        <v>100</v>
      </c>
    </row>
    <row r="29" spans="1:26" ht="12.75" customHeight="1" x14ac:dyDescent="0.15">
      <c r="A29" s="51"/>
      <c r="B29" s="96" t="s">
        <v>7</v>
      </c>
      <c r="C29" s="96"/>
      <c r="D29" s="96"/>
      <c r="E29" s="96"/>
      <c r="F29" s="52"/>
      <c r="G29" s="6">
        <v>1515268</v>
      </c>
      <c r="H29" s="5">
        <f>G29*Z29/Y29</f>
        <v>102.08045616167223</v>
      </c>
      <c r="I29" s="6">
        <v>1508194</v>
      </c>
      <c r="J29" s="6">
        <f>I29*Z29/Y29</f>
        <v>101.60389548271137</v>
      </c>
      <c r="K29" s="6">
        <v>1515115</v>
      </c>
      <c r="L29" s="6">
        <f>K29*Z29/Y29</f>
        <v>102.07014886963364</v>
      </c>
      <c r="M29" s="6">
        <v>1520079</v>
      </c>
      <c r="N29" s="6">
        <f>M29*Z29/Y29</f>
        <v>102.40456323355247</v>
      </c>
      <c r="O29" s="6">
        <v>1511096</v>
      </c>
      <c r="P29" s="6">
        <f>O29*Z29/Y29</f>
        <v>101.79939719183555</v>
      </c>
      <c r="Q29" s="6">
        <v>1514393</v>
      </c>
      <c r="R29" s="6">
        <f>Q29*Z29/Y29</f>
        <v>102.02150923007896</v>
      </c>
      <c r="S29" s="6">
        <v>1508311</v>
      </c>
      <c r="T29" s="6">
        <f t="shared" ref="T29:T41" si="3">S29* Z29/Y29</f>
        <v>101.61177752956441</v>
      </c>
      <c r="U29" s="6">
        <v>1497027</v>
      </c>
      <c r="V29" s="6">
        <f>U29*Z29/Y29</f>
        <v>100.85159789973767</v>
      </c>
      <c r="W29" s="6">
        <v>1489440</v>
      </c>
      <c r="X29" s="6">
        <f>W29*Z29/Y29</f>
        <v>100.3404774768827</v>
      </c>
      <c r="Y29" s="1">
        <v>1484386</v>
      </c>
      <c r="Z29" s="59">
        <v>100</v>
      </c>
    </row>
    <row r="30" spans="1:26" ht="12.75" customHeight="1" x14ac:dyDescent="0.15">
      <c r="A30" s="51"/>
      <c r="B30" s="96" t="s">
        <v>8</v>
      </c>
      <c r="C30" s="96"/>
      <c r="D30" s="96"/>
      <c r="E30" s="96"/>
      <c r="F30" s="52"/>
      <c r="G30" s="7">
        <v>29309</v>
      </c>
      <c r="H30" s="5">
        <f>G30*Z30/Y30</f>
        <v>77.825278810408918</v>
      </c>
      <c r="I30" s="7">
        <v>28207</v>
      </c>
      <c r="J30" s="6">
        <f>I30*Z30/Y30</f>
        <v>74.899097185342541</v>
      </c>
      <c r="K30" s="7">
        <v>60880</v>
      </c>
      <c r="L30" s="6">
        <f>K30*Z30/Y30</f>
        <v>161.65693043016464</v>
      </c>
      <c r="M30" s="7">
        <v>54372</v>
      </c>
      <c r="N30" s="6">
        <f>M30*Z30/Y30</f>
        <v>144.37599575146044</v>
      </c>
      <c r="O30" s="7">
        <v>48468</v>
      </c>
      <c r="P30" s="6">
        <f>O30*Z30/Y30</f>
        <v>128.6988847583643</v>
      </c>
      <c r="Q30" s="6">
        <v>35779</v>
      </c>
      <c r="R30" s="6">
        <f>Q30*Z30/Y30</f>
        <v>95.005310674455657</v>
      </c>
      <c r="S30" s="7">
        <v>36891</v>
      </c>
      <c r="T30" s="6">
        <f t="shared" si="3"/>
        <v>97.958045671800321</v>
      </c>
      <c r="U30" s="7">
        <v>37578</v>
      </c>
      <c r="V30" s="6">
        <f>U30*Z30/Y30</f>
        <v>99.78226234731811</v>
      </c>
      <c r="W30" s="7">
        <v>45286</v>
      </c>
      <c r="X30" s="6">
        <f>W30*Z30/Y30</f>
        <v>120.24960169941582</v>
      </c>
      <c r="Y30" s="79">
        <v>37660</v>
      </c>
      <c r="Z30" s="59">
        <v>100</v>
      </c>
    </row>
    <row r="31" spans="1:26" ht="12.75" customHeight="1" x14ac:dyDescent="0.15">
      <c r="A31" s="51"/>
      <c r="B31" s="96" t="s">
        <v>9</v>
      </c>
      <c r="C31" s="96"/>
      <c r="D31" s="96"/>
      <c r="E31" s="96"/>
      <c r="F31" s="52"/>
      <c r="G31" s="6">
        <f>SUM(G28:G30)</f>
        <v>3923841</v>
      </c>
      <c r="H31" s="5">
        <f>G31*Z31/Y31</f>
        <v>92.758646122772603</v>
      </c>
      <c r="I31" s="6">
        <f>SUM(I28:I30)</f>
        <v>3965724</v>
      </c>
      <c r="J31" s="6">
        <f>I31*Z31/Y31</f>
        <v>93.748750047870502</v>
      </c>
      <c r="K31" s="6">
        <v>4004390</v>
      </c>
      <c r="L31" s="6">
        <f>K31*Z31/Y31</f>
        <v>94.662804876030748</v>
      </c>
      <c r="M31" s="6">
        <f>SUM(M28:M30)</f>
        <v>4007646</v>
      </c>
      <c r="N31" s="6">
        <f>M31*Z31/Y31</f>
        <v>94.739775923475264</v>
      </c>
      <c r="O31" s="6">
        <v>4226739</v>
      </c>
      <c r="P31" s="6">
        <f>O31*Z31/Y31</f>
        <v>99.919081113205593</v>
      </c>
      <c r="Q31" s="6">
        <v>4270357</v>
      </c>
      <c r="R31" s="6">
        <f>Q31*Z31/Y31</f>
        <v>100.95020001598047</v>
      </c>
      <c r="S31" s="6">
        <f>SUM(S28:S30)</f>
        <v>4293915</v>
      </c>
      <c r="T31" s="6">
        <f t="shared" si="3"/>
        <v>101.50710540163711</v>
      </c>
      <c r="U31" s="6">
        <v>4258593</v>
      </c>
      <c r="V31" s="6">
        <f>U31*Z31/Y31</f>
        <v>100.67210191950096</v>
      </c>
      <c r="W31" s="6">
        <v>4249460</v>
      </c>
      <c r="X31" s="6">
        <f>W31*Z31/Y31</f>
        <v>100.4562000225996</v>
      </c>
      <c r="Y31" s="1">
        <v>4230162</v>
      </c>
      <c r="Z31" s="59">
        <v>100</v>
      </c>
    </row>
    <row r="32" spans="1:26" ht="9.75" customHeight="1" x14ac:dyDescent="0.15">
      <c r="A32" s="51"/>
      <c r="B32" s="96"/>
      <c r="C32" s="96"/>
      <c r="D32" s="96"/>
      <c r="E32" s="96"/>
      <c r="F32" s="52"/>
      <c r="G32" s="6"/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"/>
      <c r="Z32" s="59"/>
    </row>
    <row r="33" spans="1:26" ht="12.75" customHeight="1" x14ac:dyDescent="0.15">
      <c r="A33" s="51"/>
      <c r="B33" s="96" t="s">
        <v>10</v>
      </c>
      <c r="C33" s="96"/>
      <c r="D33" s="96"/>
      <c r="E33" s="96"/>
      <c r="F33" s="52"/>
      <c r="G33" s="6">
        <v>3127784</v>
      </c>
      <c r="H33" s="5">
        <f>G33*Z33/Y33</f>
        <v>92.536728790081554</v>
      </c>
      <c r="I33" s="6">
        <v>3189735</v>
      </c>
      <c r="J33" s="6">
        <f>I33*Z33/Y33</f>
        <v>94.36957366852404</v>
      </c>
      <c r="K33" s="6">
        <v>3229701</v>
      </c>
      <c r="L33" s="6">
        <f>K33*Z33/Y33</f>
        <v>95.551983612057356</v>
      </c>
      <c r="M33" s="6">
        <v>3263483</v>
      </c>
      <c r="N33" s="6">
        <f>M33*Z33/Y33</f>
        <v>96.551437465643957</v>
      </c>
      <c r="O33" s="6">
        <v>3246070</v>
      </c>
      <c r="P33" s="6">
        <f>O33*Z33/Y33</f>
        <v>96.036266962047264</v>
      </c>
      <c r="Q33" s="6">
        <v>3267695</v>
      </c>
      <c r="R33" s="6">
        <f>Q33*Z33/Y33</f>
        <v>96.676051154333408</v>
      </c>
      <c r="S33" s="6">
        <v>3250661</v>
      </c>
      <c r="T33" s="6">
        <f t="shared" si="3"/>
        <v>96.172093515887056</v>
      </c>
      <c r="U33" s="6">
        <v>3244715</v>
      </c>
      <c r="V33" s="6">
        <f>U33*Z33/Y33</f>
        <v>95.99617875023003</v>
      </c>
      <c r="W33" s="6">
        <v>3291201</v>
      </c>
      <c r="X33" s="6">
        <f>W33*Z33/Y33</f>
        <v>97.371485476824873</v>
      </c>
      <c r="Y33" s="1">
        <v>3380046</v>
      </c>
      <c r="Z33" s="59">
        <v>100</v>
      </c>
    </row>
    <row r="34" spans="1:26" ht="12.75" customHeight="1" x14ac:dyDescent="0.15">
      <c r="A34" s="51"/>
      <c r="B34" s="96" t="s">
        <v>11</v>
      </c>
      <c r="C34" s="96"/>
      <c r="D34" s="96"/>
      <c r="E34" s="96"/>
      <c r="F34" s="52"/>
      <c r="G34" s="6">
        <v>692290</v>
      </c>
      <c r="H34" s="5">
        <f>G34*Z34/Y34</f>
        <v>177.60816860576983</v>
      </c>
      <c r="I34" s="6">
        <v>658872</v>
      </c>
      <c r="J34" s="6">
        <f>I34*Z34/Y34</f>
        <v>169.03472427107252</v>
      </c>
      <c r="K34" s="6">
        <v>614101</v>
      </c>
      <c r="L34" s="6">
        <f>K34*Z34/Y34</f>
        <v>157.54864861397951</v>
      </c>
      <c r="M34" s="6">
        <v>585585</v>
      </c>
      <c r="N34" s="6">
        <f>M34*Z34/Y34</f>
        <v>150.23282065754196</v>
      </c>
      <c r="O34" s="6">
        <v>557030</v>
      </c>
      <c r="P34" s="6">
        <f>O34*Z34/Y34</f>
        <v>142.90698718524314</v>
      </c>
      <c r="Q34" s="6">
        <v>518953</v>
      </c>
      <c r="R34" s="6">
        <f>Q34*Z34/Y34</f>
        <v>133.1382685326526</v>
      </c>
      <c r="S34" s="6">
        <v>528626</v>
      </c>
      <c r="T34" s="6">
        <f t="shared" si="3"/>
        <v>135.6198930179458</v>
      </c>
      <c r="U34" s="6">
        <v>461497</v>
      </c>
      <c r="V34" s="6">
        <f>U34*Z34/Y34</f>
        <v>118.39783470374694</v>
      </c>
      <c r="W34" s="6">
        <v>440295</v>
      </c>
      <c r="X34" s="6">
        <f t="shared" ref="X34:X37" si="4">W34*Z34/Y34</f>
        <v>112.95842579883782</v>
      </c>
      <c r="Y34" s="1">
        <v>389785</v>
      </c>
      <c r="Z34" s="59">
        <v>100</v>
      </c>
    </row>
    <row r="35" spans="1:26" ht="12.75" customHeight="1" x14ac:dyDescent="0.15">
      <c r="A35" s="51"/>
      <c r="B35" s="96" t="s">
        <v>12</v>
      </c>
      <c r="C35" s="96"/>
      <c r="D35" s="96"/>
      <c r="E35" s="96"/>
      <c r="F35" s="52"/>
      <c r="G35" s="6">
        <v>40157</v>
      </c>
      <c r="H35" s="5">
        <f>G35*Z35/Y35</f>
        <v>601.60299625468167</v>
      </c>
      <c r="I35" s="6">
        <v>2262</v>
      </c>
      <c r="J35" s="6">
        <f>I35*Z35/Y35</f>
        <v>33.887640449438202</v>
      </c>
      <c r="K35" s="6">
        <v>6084</v>
      </c>
      <c r="L35" s="6">
        <f>K35*Z35/Y35</f>
        <v>91.146067415730343</v>
      </c>
      <c r="M35" s="6">
        <v>2924</v>
      </c>
      <c r="N35" s="6">
        <f>M35*Z35/Y35</f>
        <v>43.805243445692881</v>
      </c>
      <c r="O35" s="6">
        <v>2770</v>
      </c>
      <c r="P35" s="6">
        <f>O35*Z35/Y35</f>
        <v>41.49812734082397</v>
      </c>
      <c r="Q35" s="6">
        <v>2988</v>
      </c>
      <c r="R35" s="6">
        <f>Q35*Z35/Y35</f>
        <v>44.764044943820224</v>
      </c>
      <c r="S35" s="6">
        <v>5653</v>
      </c>
      <c r="T35" s="6">
        <f t="shared" si="3"/>
        <v>84.68913857677903</v>
      </c>
      <c r="U35" s="6">
        <v>2903</v>
      </c>
      <c r="V35" s="6">
        <f>U35*Z35/Y35</f>
        <v>43.490636704119851</v>
      </c>
      <c r="W35" s="6">
        <v>5930</v>
      </c>
      <c r="X35" s="6">
        <f t="shared" si="4"/>
        <v>88.838951310861418</v>
      </c>
      <c r="Y35" s="1">
        <v>6675</v>
      </c>
      <c r="Z35" s="59">
        <v>100</v>
      </c>
    </row>
    <row r="36" spans="1:26" ht="12.75" customHeight="1" x14ac:dyDescent="0.15">
      <c r="A36" s="51"/>
      <c r="B36" s="96" t="s">
        <v>23</v>
      </c>
      <c r="C36" s="96"/>
      <c r="D36" s="96"/>
      <c r="E36" s="96"/>
      <c r="F36" s="52"/>
      <c r="G36" s="7">
        <v>0</v>
      </c>
      <c r="H36" s="6" t="s">
        <v>32</v>
      </c>
      <c r="I36" s="7">
        <v>0</v>
      </c>
      <c r="J36" s="6" t="s">
        <v>32</v>
      </c>
      <c r="K36" s="7">
        <v>0</v>
      </c>
      <c r="L36" s="6" t="s">
        <v>32</v>
      </c>
      <c r="M36" s="7">
        <v>0</v>
      </c>
      <c r="N36" s="6" t="s">
        <v>32</v>
      </c>
      <c r="O36" s="7">
        <v>0</v>
      </c>
      <c r="P36" s="6" t="s">
        <v>32</v>
      </c>
      <c r="Q36" s="6">
        <v>0</v>
      </c>
      <c r="R36" s="6" t="s">
        <v>32</v>
      </c>
      <c r="S36" s="7">
        <v>0</v>
      </c>
      <c r="T36" s="7" t="s">
        <v>49</v>
      </c>
      <c r="U36" s="7">
        <v>0</v>
      </c>
      <c r="V36" s="6" t="s">
        <v>33</v>
      </c>
      <c r="W36" s="7">
        <v>0</v>
      </c>
      <c r="X36" s="6" t="s">
        <v>37</v>
      </c>
      <c r="Y36" s="79">
        <v>0</v>
      </c>
      <c r="Z36" s="59">
        <v>100</v>
      </c>
    </row>
    <row r="37" spans="1:26" ht="12.75" customHeight="1" x14ac:dyDescent="0.15">
      <c r="A37" s="51"/>
      <c r="B37" s="96" t="s">
        <v>14</v>
      </c>
      <c r="C37" s="96"/>
      <c r="D37" s="96"/>
      <c r="E37" s="96"/>
      <c r="F37" s="52"/>
      <c r="G37" s="6">
        <f>SUM(G33:G36)</f>
        <v>3860231</v>
      </c>
      <c r="H37" s="5">
        <f>G37*Z37/Y37</f>
        <v>102.21699634529907</v>
      </c>
      <c r="I37" s="6">
        <f>SUM(I33:I36)</f>
        <v>3850869</v>
      </c>
      <c r="J37" s="6">
        <f>I37*Z37/Y37</f>
        <v>101.96909524306329</v>
      </c>
      <c r="K37" s="6">
        <v>3849886</v>
      </c>
      <c r="L37" s="6">
        <f>K37*Z37/Y37</f>
        <v>101.94306589212357</v>
      </c>
      <c r="M37" s="6">
        <f>SUM(M33:M36)</f>
        <v>3851992</v>
      </c>
      <c r="N37" s="6">
        <f>M37*Z37/Y37</f>
        <v>101.9988317243505</v>
      </c>
      <c r="O37" s="6">
        <v>3805871</v>
      </c>
      <c r="P37" s="6">
        <f>O37*Z37/Y37</f>
        <v>100.77757059038169</v>
      </c>
      <c r="Q37" s="6">
        <v>3789636</v>
      </c>
      <c r="R37" s="6">
        <f>Q37*Z37/Y37</f>
        <v>100.34767586758765</v>
      </c>
      <c r="S37" s="6">
        <f>SUM(S33:S36)</f>
        <v>3784940</v>
      </c>
      <c r="T37" s="6">
        <f t="shared" si="3"/>
        <v>100.22332812393255</v>
      </c>
      <c r="U37" s="6">
        <v>3709115</v>
      </c>
      <c r="V37" s="6">
        <f>U37*Z37/Y37</f>
        <v>98.215519848240675</v>
      </c>
      <c r="W37" s="6">
        <v>3737426</v>
      </c>
      <c r="X37" s="6">
        <f t="shared" si="4"/>
        <v>98.965181043006424</v>
      </c>
      <c r="Y37" s="1">
        <v>3776506</v>
      </c>
      <c r="Z37" s="59">
        <v>100</v>
      </c>
    </row>
    <row r="38" spans="1:26" ht="9.75" customHeight="1" x14ac:dyDescent="0.15">
      <c r="A38" s="51"/>
      <c r="B38" s="96"/>
      <c r="C38" s="96"/>
      <c r="D38" s="96"/>
      <c r="E38" s="96"/>
      <c r="F38" s="52"/>
      <c r="G38" s="6"/>
      <c r="H38" s="5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1"/>
      <c r="Z38" s="59"/>
    </row>
    <row r="39" spans="1:26" ht="12.75" customHeight="1" x14ac:dyDescent="0.15">
      <c r="A39" s="51"/>
      <c r="B39" s="96" t="s">
        <v>15</v>
      </c>
      <c r="C39" s="96"/>
      <c r="D39" s="96"/>
      <c r="E39" s="96"/>
      <c r="F39" s="52"/>
      <c r="G39" s="6"/>
      <c r="H39" s="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"/>
      <c r="Z39" s="59"/>
    </row>
    <row r="40" spans="1:26" ht="12.75" customHeight="1" x14ac:dyDescent="0.15">
      <c r="A40" s="51"/>
      <c r="B40" s="96" t="s">
        <v>16</v>
      </c>
      <c r="C40" s="96"/>
      <c r="D40" s="96"/>
      <c r="E40" s="96"/>
      <c r="F40" s="52"/>
      <c r="G40" s="6">
        <v>1247725</v>
      </c>
      <c r="H40" s="5">
        <f>G40*Z40/Y40</f>
        <v>85.617719088656514</v>
      </c>
      <c r="I40" s="6">
        <v>1512809</v>
      </c>
      <c r="J40" s="6">
        <f>I40*Z40/Y40</f>
        <v>103.80753451024174</v>
      </c>
      <c r="K40" s="6">
        <v>1857802</v>
      </c>
      <c r="L40" s="6">
        <f>K40*Z40/Y40</f>
        <v>127.48063055428419</v>
      </c>
      <c r="M40" s="6">
        <v>1519675</v>
      </c>
      <c r="N40" s="6">
        <f>M40*Z40/Y40</f>
        <v>104.27867298968449</v>
      </c>
      <c r="O40" s="6">
        <v>1555580</v>
      </c>
      <c r="P40" s="6">
        <f>O40*Z40/Y40</f>
        <v>106.74244040949111</v>
      </c>
      <c r="Q40" s="6">
        <v>2009815</v>
      </c>
      <c r="R40" s="6">
        <f>Q40*Z40/Y40</f>
        <v>137.911620020572</v>
      </c>
      <c r="S40" s="6">
        <v>1750216</v>
      </c>
      <c r="T40" s="6">
        <f t="shared" si="3"/>
        <v>120.09818015385765</v>
      </c>
      <c r="U40" s="6">
        <v>1475804</v>
      </c>
      <c r="V40" s="6">
        <f>U40*Z40/Y40</f>
        <v>101.26828612227506</v>
      </c>
      <c r="W40" s="6">
        <v>1341437</v>
      </c>
      <c r="X40" s="6">
        <f t="shared" ref="X40:X41" si="5">W40*Z40/Y40</f>
        <v>92.048148623398689</v>
      </c>
      <c r="Y40" s="1">
        <v>1457321</v>
      </c>
      <c r="Z40" s="59">
        <v>100</v>
      </c>
    </row>
    <row r="41" spans="1:26" ht="12.75" customHeight="1" x14ac:dyDescent="0.15">
      <c r="A41" s="60"/>
      <c r="B41" s="97" t="s">
        <v>17</v>
      </c>
      <c r="C41" s="97"/>
      <c r="D41" s="97"/>
      <c r="E41" s="97"/>
      <c r="F41" s="61"/>
      <c r="G41" s="9">
        <v>2285126</v>
      </c>
      <c r="H41" s="8">
        <f>G41*Z41/Y41</f>
        <v>79.957633538505789</v>
      </c>
      <c r="I41" s="9">
        <v>2552459</v>
      </c>
      <c r="J41" s="9">
        <f>I41*Z41/Y41</f>
        <v>89.311740947352988</v>
      </c>
      <c r="K41" s="9">
        <v>2988537</v>
      </c>
      <c r="L41" s="9">
        <f>K41*Z41/Y41</f>
        <v>104.57031527463495</v>
      </c>
      <c r="M41" s="9">
        <v>2588496</v>
      </c>
      <c r="N41" s="9">
        <f>M41*Z41/Y41</f>
        <v>90.572692527190213</v>
      </c>
      <c r="O41" s="9">
        <v>2797445</v>
      </c>
      <c r="P41" s="9">
        <f>O41*Z41/Y41</f>
        <v>97.883916315391502</v>
      </c>
      <c r="Q41" s="9">
        <v>3145160</v>
      </c>
      <c r="R41" s="9">
        <f>Q41*Z41/Y41</f>
        <v>110.05062771154276</v>
      </c>
      <c r="S41" s="9">
        <v>2964259</v>
      </c>
      <c r="T41" s="9">
        <f t="shared" si="3"/>
        <v>103.7208166355893</v>
      </c>
      <c r="U41" s="9">
        <v>2780573</v>
      </c>
      <c r="V41" s="9">
        <f>U41*Z41/Y41</f>
        <v>97.293557099723884</v>
      </c>
      <c r="W41" s="9">
        <v>2630308</v>
      </c>
      <c r="X41" s="9">
        <f t="shared" si="5"/>
        <v>92.035714073272146</v>
      </c>
      <c r="Y41" s="80">
        <v>2857921</v>
      </c>
      <c r="Z41" s="62">
        <v>100</v>
      </c>
    </row>
    <row r="42" spans="1:26" ht="13.5" customHeight="1" x14ac:dyDescent="0.15">
      <c r="A42" s="43"/>
      <c r="B42" s="63" t="s">
        <v>30</v>
      </c>
      <c r="C42" s="67"/>
      <c r="D42" s="67"/>
      <c r="E42" s="67"/>
      <c r="F42" s="43"/>
      <c r="G42" s="58"/>
      <c r="H42" s="68"/>
      <c r="I42" s="58"/>
      <c r="J42" s="69"/>
      <c r="K42" s="58"/>
      <c r="L42" s="58"/>
      <c r="M42" s="58"/>
      <c r="N42" s="58"/>
      <c r="O42" s="70"/>
      <c r="P42" s="58"/>
      <c r="Q42" s="58"/>
      <c r="R42" s="58"/>
      <c r="S42" s="70"/>
      <c r="T42" s="58"/>
      <c r="U42" s="58"/>
      <c r="V42" s="58"/>
      <c r="W42" s="70"/>
      <c r="X42" s="58"/>
      <c r="Y42" s="70" t="s">
        <v>24</v>
      </c>
      <c r="Z42" s="58"/>
    </row>
    <row r="43" spans="1:26" ht="9.75" customHeight="1" x14ac:dyDescent="0.15"/>
    <row r="51" spans="4:4" s="71" customFormat="1" ht="13.5" customHeight="1" x14ac:dyDescent="0.15"/>
    <row r="61" spans="4:4" ht="13.5" customHeight="1" x14ac:dyDescent="0.15">
      <c r="D61" s="72"/>
    </row>
    <row r="62" spans="4:4" ht="13.5" customHeight="1" x14ac:dyDescent="0.15">
      <c r="D62" s="73"/>
    </row>
    <row r="65" spans="4:4" ht="13.5" customHeight="1" x14ac:dyDescent="0.15">
      <c r="D65" s="72"/>
    </row>
  </sheetData>
  <mergeCells count="64">
    <mergeCell ref="Y2:Z2"/>
    <mergeCell ref="Y23:Z23"/>
    <mergeCell ref="Y24:Z24"/>
    <mergeCell ref="W24:X24"/>
    <mergeCell ref="W3:X3"/>
    <mergeCell ref="Y3:Z3"/>
    <mergeCell ref="Q3:R3"/>
    <mergeCell ref="Q24:R24"/>
    <mergeCell ref="B38:E38"/>
    <mergeCell ref="B39:E39"/>
    <mergeCell ref="B40:E40"/>
    <mergeCell ref="B18:E18"/>
    <mergeCell ref="B19:E19"/>
    <mergeCell ref="B20:E20"/>
    <mergeCell ref="A23:D23"/>
    <mergeCell ref="B26:E26"/>
    <mergeCell ref="B27:E27"/>
    <mergeCell ref="M24:N24"/>
    <mergeCell ref="O24:P24"/>
    <mergeCell ref="B30:E30"/>
    <mergeCell ref="B31:E31"/>
    <mergeCell ref="B16:E16"/>
    <mergeCell ref="B41:E41"/>
    <mergeCell ref="B32:E32"/>
    <mergeCell ref="B33:E33"/>
    <mergeCell ref="B34:E34"/>
    <mergeCell ref="B35:E35"/>
    <mergeCell ref="B36:E36"/>
    <mergeCell ref="B37:E37"/>
    <mergeCell ref="B17:E17"/>
    <mergeCell ref="B28:E28"/>
    <mergeCell ref="B29:E29"/>
    <mergeCell ref="O23:P23"/>
    <mergeCell ref="B24:E25"/>
    <mergeCell ref="G24:H24"/>
    <mergeCell ref="I24:J24"/>
    <mergeCell ref="K24:L24"/>
    <mergeCell ref="B15:E15"/>
    <mergeCell ref="O3:P3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A2:D2"/>
    <mergeCell ref="E2:J2"/>
    <mergeCell ref="K2:M2"/>
    <mergeCell ref="O2:P2"/>
    <mergeCell ref="B3:E4"/>
    <mergeCell ref="G3:H3"/>
    <mergeCell ref="I3:J3"/>
    <mergeCell ref="K3:L3"/>
    <mergeCell ref="M3:N3"/>
    <mergeCell ref="S2:T2"/>
    <mergeCell ref="S3:T3"/>
    <mergeCell ref="S23:T23"/>
    <mergeCell ref="S24:T24"/>
    <mergeCell ref="U3:V3"/>
    <mergeCell ref="U24:V24"/>
  </mergeCells>
  <phoneticPr fontId="2"/>
  <pageMargins left="0.41" right="0.31496062992125984" top="0.51181102362204722" bottom="0.19685039370078741" header="0.62992125984251968" footer="0.51181102362204722"/>
  <pageSetup paperSize="9" scale="48" firstPageNumber="117" fitToWidth="0" fitToHeight="2" orientation="landscape" useFirstPageNumber="1" r:id="rId1"/>
  <headerFooter alignWithMargins="0"/>
  <ignoredErrors>
    <ignoredError sqref="G7:X30 G37:X41 G31:G36 I31:X36" evalError="1"/>
    <ignoredError sqref="H31:H36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決算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2025-03-22T05:37:52Z</dcterms:created>
  <dcterms:modified xsi:type="dcterms:W3CDTF">2025-03-22T05:38:01Z</dcterms:modified>
</cp:coreProperties>
</file>