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8680" yWindow="750" windowWidth="19440" windowHeight="14880"/>
  </bookViews>
  <sheets>
    <sheet name="ごみ・し尿処理状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H44" i="1"/>
  <c r="G44" i="1"/>
  <c r="F44" i="1"/>
  <c r="E44" i="1"/>
  <c r="I36" i="1"/>
  <c r="I35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H16" i="1"/>
  <c r="G16" i="1"/>
  <c r="F16" i="1"/>
  <c r="E16" i="1"/>
  <c r="I8" i="1"/>
  <c r="I7" i="1"/>
</calcChain>
</file>

<file path=xl/sharedStrings.xml><?xml version="1.0" encoding="utf-8"?>
<sst xmlns="http://schemas.openxmlformats.org/spreadsheetml/2006/main" count="86" uniqueCount="45">
  <si>
    <t>10月</t>
  </si>
  <si>
    <t xml:space="preserve"> 9月</t>
  </si>
  <si>
    <t>月別ごみ処理状況</t>
    <rPh sb="0" eb="2">
      <t>ツキベツ</t>
    </rPh>
    <rPh sb="4" eb="6">
      <t>ショリ</t>
    </rPh>
    <rPh sb="6" eb="8">
      <t>ジョウキョウ</t>
    </rPh>
    <phoneticPr fontId="1"/>
  </si>
  <si>
    <t>重量</t>
    <rPh sb="0" eb="2">
      <t>ジュウリョウ</t>
    </rPh>
    <phoneticPr fontId="1"/>
  </si>
  <si>
    <t>年度月</t>
    <rPh sb="0" eb="2">
      <t>ネンド</t>
    </rPh>
    <rPh sb="2" eb="3">
      <t>ツキ</t>
    </rPh>
    <phoneticPr fontId="1"/>
  </si>
  <si>
    <t>台</t>
    <rPh sb="0" eb="1">
      <t>ダイ</t>
    </rPh>
    <phoneticPr fontId="1"/>
  </si>
  <si>
    <t>台数</t>
    <rPh sb="0" eb="2">
      <t>ダイスウ</t>
    </rPh>
    <phoneticPr fontId="1"/>
  </si>
  <si>
    <t xml:space="preserve">  1月</t>
  </si>
  <si>
    <t>年</t>
    <rPh sb="0" eb="1">
      <t>ネン</t>
    </rPh>
    <phoneticPr fontId="1"/>
  </si>
  <si>
    <t>11月</t>
  </si>
  <si>
    <t>和泉市投入量</t>
    <rPh sb="0" eb="3">
      <t>イズミシ</t>
    </rPh>
    <rPh sb="3" eb="6">
      <t>トウニュウリョウ</t>
    </rPh>
    <phoneticPr fontId="1"/>
  </si>
  <si>
    <t>和泉市の占める割合（量）</t>
    <rPh sb="0" eb="3">
      <t>イズミシ</t>
    </rPh>
    <rPh sb="4" eb="5">
      <t>シ</t>
    </rPh>
    <rPh sb="7" eb="9">
      <t>ワリアイ</t>
    </rPh>
    <rPh sb="10" eb="11">
      <t>リョウ</t>
    </rPh>
    <phoneticPr fontId="1"/>
  </si>
  <si>
    <t xml:space="preserve"> 7月</t>
  </si>
  <si>
    <t>月別し尿処理状況</t>
    <rPh sb="0" eb="2">
      <t>ツキベツ</t>
    </rPh>
    <rPh sb="2" eb="4">
      <t>シニョウ</t>
    </rPh>
    <rPh sb="4" eb="6">
      <t>ショリ</t>
    </rPh>
    <rPh sb="6" eb="8">
      <t>ジョウキョウ</t>
    </rPh>
    <phoneticPr fontId="1"/>
  </si>
  <si>
    <t>2年度</t>
    <rPh sb="2" eb="3">
      <t>ド</t>
    </rPh>
    <phoneticPr fontId="1"/>
  </si>
  <si>
    <t>受入量</t>
    <rPh sb="0" eb="3">
      <t>ウケイレリョウ</t>
    </rPh>
    <phoneticPr fontId="1"/>
  </si>
  <si>
    <t>投入量</t>
    <rPh sb="0" eb="3">
      <t>ウケイレリョウ</t>
    </rPh>
    <phoneticPr fontId="1"/>
  </si>
  <si>
    <t>１日平均</t>
    <rPh sb="1" eb="2">
      <t>ヒ</t>
    </rPh>
    <rPh sb="2" eb="4">
      <t>ヘイキン</t>
    </rPh>
    <phoneticPr fontId="1"/>
  </si>
  <si>
    <t>泉北環境受入量</t>
    <rPh sb="0" eb="2">
      <t>センボク</t>
    </rPh>
    <rPh sb="2" eb="4">
      <t>カンキョウ</t>
    </rPh>
    <rPh sb="4" eb="6">
      <t>ウケイレ</t>
    </rPh>
    <rPh sb="6" eb="7">
      <t>リョウ</t>
    </rPh>
    <phoneticPr fontId="1"/>
  </si>
  <si>
    <t xml:space="preserve">  3月</t>
  </si>
  <si>
    <t>12月</t>
  </si>
  <si>
    <t>1月</t>
  </si>
  <si>
    <t>2月</t>
  </si>
  <si>
    <t>3年度</t>
    <rPh sb="2" eb="3">
      <t>ド</t>
    </rPh>
    <phoneticPr fontId="1"/>
  </si>
  <si>
    <t>元年度</t>
    <rPh sb="0" eb="2">
      <t>ガンネン</t>
    </rPh>
    <rPh sb="2" eb="3">
      <t>ド</t>
    </rPh>
    <phoneticPr fontId="1"/>
  </si>
  <si>
    <t>3月</t>
  </si>
  <si>
    <t xml:space="preserve">   ｋ㍑</t>
  </si>
  <si>
    <t xml:space="preserve"> 6月</t>
  </si>
  <si>
    <t>t</t>
  </si>
  <si>
    <t>％</t>
  </si>
  <si>
    <t>27年度</t>
    <rPh sb="2" eb="4">
      <t>ネンド</t>
    </rPh>
    <phoneticPr fontId="1"/>
  </si>
  <si>
    <t>28年度</t>
    <rPh sb="2" eb="4">
      <t>ネンド</t>
    </rPh>
    <phoneticPr fontId="1"/>
  </si>
  <si>
    <t xml:space="preserve"> 4月</t>
    <rPh sb="2" eb="3">
      <t>ガツ</t>
    </rPh>
    <phoneticPr fontId="1"/>
  </si>
  <si>
    <t>4年度</t>
    <rPh sb="2" eb="3">
      <t>ド</t>
    </rPh>
    <phoneticPr fontId="1"/>
  </si>
  <si>
    <t xml:space="preserve"> 10月</t>
  </si>
  <si>
    <t xml:space="preserve"> 8月</t>
  </si>
  <si>
    <t xml:space="preserve"> 5月</t>
  </si>
  <si>
    <t xml:space="preserve">  2月</t>
  </si>
  <si>
    <t>29年度</t>
    <rPh sb="2" eb="4">
      <t>ネンド</t>
    </rPh>
    <phoneticPr fontId="1"/>
  </si>
  <si>
    <t>30年度</t>
    <rPh sb="2" eb="4">
      <t>ネンド</t>
    </rPh>
    <phoneticPr fontId="1"/>
  </si>
  <si>
    <t>令和</t>
    <rPh sb="0" eb="2">
      <t>レイワ</t>
    </rPh>
    <phoneticPr fontId="1"/>
  </si>
  <si>
    <t>5年度</t>
    <rPh sb="2" eb="3">
      <t>ド</t>
    </rPh>
    <phoneticPr fontId="1"/>
  </si>
  <si>
    <t>平成</t>
    <rPh sb="0" eb="2">
      <t>ヘイセイ</t>
    </rPh>
    <phoneticPr fontId="1"/>
  </si>
  <si>
    <t>6年度</t>
    <rPh sb="2" eb="3">
      <t>ド</t>
    </rPh>
    <phoneticPr fontId="1"/>
  </si>
  <si>
    <r>
      <t>資料：</t>
    </r>
    <r>
      <rPr>
        <sz val="11"/>
        <rFont val="Meiryo UI"/>
        <family val="3"/>
        <charset val="128"/>
      </rPr>
      <t>生活環境担当</t>
    </r>
    <rPh sb="3" eb="5">
      <t>セイカツ</t>
    </rPh>
    <rPh sb="5" eb="7">
      <t>カンキョウ</t>
    </rPh>
    <rPh sb="7" eb="9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</si>
</sst>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 ;[Red]\-#,##0\ "/>
    <numFmt numFmtId="178" formatCode="#,##0.0_ "/>
  </numFmts>
  <fonts count="8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sz val="14"/>
      <name val="Meiryo UI"/>
      <family val="3"/>
    </font>
    <font>
      <sz val="12"/>
      <name val="Meiryo UI"/>
      <family val="3"/>
    </font>
    <font>
      <sz val="11"/>
      <name val="ＭＳ Ｐゴシック"/>
      <family val="3"/>
    </font>
    <font>
      <sz val="9"/>
      <name val="Meiryo UI"/>
      <family val="3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distributed" vertical="center" justifyLastLine="1"/>
    </xf>
    <xf numFmtId="0" fontId="2" fillId="0" borderId="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quotePrefix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5" xfId="0" quotePrefix="1" applyFont="1" applyFill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horizontal="distributed" vertical="center" justifyLastLine="1"/>
    </xf>
    <xf numFmtId="0" fontId="2" fillId="0" borderId="1" xfId="0" applyFont="1" applyFill="1" applyBorder="1" applyAlignment="1" applyProtection="1">
      <alignment horizontal="right" vertical="center"/>
    </xf>
    <xf numFmtId="176" fontId="4" fillId="0" borderId="3" xfId="0" applyNumberFormat="1" applyFont="1" applyFill="1" applyBorder="1" applyAlignment="1" applyProtection="1">
      <alignment vertical="center"/>
    </xf>
    <xf numFmtId="176" fontId="4" fillId="0" borderId="3" xfId="0" applyNumberFormat="1" applyFont="1" applyFill="1" applyBorder="1" applyAlignment="1" applyProtection="1">
      <alignment vertical="center"/>
      <protection locked="0"/>
    </xf>
    <xf numFmtId="177" fontId="4" fillId="0" borderId="2" xfId="1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Alignment="1" applyProtection="1">
      <alignment vertical="center"/>
    </xf>
    <xf numFmtId="0" fontId="6" fillId="0" borderId="1" xfId="0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horizontal="distributed" vertical="center" justifyLastLine="1"/>
    </xf>
    <xf numFmtId="0" fontId="2" fillId="0" borderId="4" xfId="0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right"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right" vertical="center"/>
    </xf>
    <xf numFmtId="178" fontId="4" fillId="0" borderId="8" xfId="0" applyNumberFormat="1" applyFont="1" applyFill="1" applyBorder="1" applyAlignment="1" applyProtection="1">
      <alignment vertical="center"/>
    </xf>
    <xf numFmtId="178" fontId="4" fillId="0" borderId="8" xfId="0" applyNumberFormat="1" applyFont="1" applyFill="1" applyBorder="1" applyAlignment="1" applyProtection="1">
      <alignment vertical="center"/>
      <protection locked="0"/>
    </xf>
    <xf numFmtId="178" fontId="4" fillId="0" borderId="7" xfId="0" applyNumberFormat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Alignment="1" applyProtection="1">
      <alignment vertical="center"/>
    </xf>
    <xf numFmtId="0" fontId="4" fillId="0" borderId="13" xfId="0" applyFont="1" applyFill="1" applyBorder="1" applyAlignment="1" applyProtection="1">
      <alignment horizontal="distributed" vertical="center" justifyLastLine="1"/>
    </xf>
    <xf numFmtId="0" fontId="6" fillId="0" borderId="6" xfId="0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vertical="center"/>
    </xf>
    <xf numFmtId="176" fontId="4" fillId="0" borderId="8" xfId="0" applyNumberFormat="1" applyFont="1" applyFill="1" applyBorder="1" applyAlignment="1" applyProtection="1">
      <alignment vertical="center"/>
      <protection locked="0"/>
    </xf>
    <xf numFmtId="176" fontId="4" fillId="0" borderId="7" xfId="0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distributed" vertical="center" justifyLastLine="1"/>
    </xf>
    <xf numFmtId="0" fontId="4" fillId="0" borderId="10" xfId="0" applyFont="1" applyFill="1" applyBorder="1" applyAlignment="1" applyProtection="1">
      <alignment horizontal="distributed" vertical="center" justifyLastLine="1"/>
    </xf>
    <xf numFmtId="0" fontId="4" fillId="0" borderId="12" xfId="0" applyFont="1" applyFill="1" applyBorder="1" applyAlignment="1" applyProtection="1">
      <alignment horizontal="distributed" vertical="center" justifyLastLine="1"/>
    </xf>
    <xf numFmtId="0" fontId="4" fillId="0" borderId="13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8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distributed" vertical="center" wrapText="1" justifyLastLine="1"/>
    </xf>
    <xf numFmtId="0" fontId="4" fillId="0" borderId="4" xfId="0" applyFont="1" applyFill="1" applyBorder="1" applyAlignment="1" applyProtection="1">
      <alignment horizontal="distributed" vertical="center" justifyLastLine="1"/>
    </xf>
    <xf numFmtId="0" fontId="4" fillId="0" borderId="6" xfId="0" applyFont="1" applyFill="1" applyBorder="1" applyAlignment="1" applyProtection="1">
      <alignment horizontal="distributed" vertical="center" justifyLastLine="1"/>
    </xf>
    <xf numFmtId="0" fontId="4" fillId="0" borderId="2" xfId="0" applyFont="1" applyFill="1" applyBorder="1" applyAlignment="1" applyProtection="1">
      <alignment horizontal="distributed" vertical="center" wrapText="1" justifyLastLine="1"/>
    </xf>
    <xf numFmtId="0" fontId="4" fillId="0" borderId="5" xfId="0" applyFont="1" applyFill="1" applyBorder="1" applyAlignment="1" applyProtection="1">
      <alignment horizontal="distributed" vertical="center" justifyLastLine="1"/>
    </xf>
    <xf numFmtId="0" fontId="4" fillId="0" borderId="7" xfId="0" applyFont="1" applyFill="1" applyBorder="1" applyAlignment="1" applyProtection="1">
      <alignment horizontal="distributed" vertical="center" justifyLastLine="1"/>
    </xf>
    <xf numFmtId="0" fontId="4" fillId="0" borderId="9" xfId="0" applyFont="1" applyFill="1" applyBorder="1" applyAlignment="1" applyProtection="1">
      <alignment horizontal="distributed" vertical="center" wrapText="1"/>
    </xf>
    <xf numFmtId="0" fontId="4" fillId="0" borderId="13" xfId="0" applyFont="1" applyFill="1" applyBorder="1" applyAlignment="1" applyProtection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</xdr:colOff>
      <xdr:row>0</xdr:row>
      <xdr:rowOff>0</xdr:rowOff>
    </xdr:from>
    <xdr:ext cx="819150" cy="324485"/>
    <xdr:sp macro="" textlink="">
      <xdr:nvSpPr>
        <xdr:cNvPr id="9" name="Text Box 4"/>
        <xdr:cNvSpPr txBox="1">
          <a:spLocks noChangeArrowheads="1"/>
        </xdr:cNvSpPr>
      </xdr:nvSpPr>
      <xdr:spPr>
        <a:xfrm>
          <a:off x="21590" y="0"/>
          <a:ext cx="819150" cy="32448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ctr" upright="1"/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  <a:cs typeface="Meiryo UI"/>
            </a:rPr>
            <a:t>ごみ・し</a:t>
          </a:r>
          <a:r>
            <a:rPr lang="ja-JP" altLang="en-US" sz="1600" b="0" i="0" strike="noStrike">
              <a:solidFill>
                <a:srgbClr val="000000"/>
              </a:solidFill>
              <a:latin typeface="Meiryo UI"/>
              <a:ea typeface="Meiryo UI"/>
              <a:cs typeface="Meiryo UI"/>
            </a:rPr>
            <a:t>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="85" zoomScaleNormal="85" zoomScaleSheetLayoutView="100" workbookViewId="0"/>
  </sheetViews>
  <sheetFormatPr defaultColWidth="9" defaultRowHeight="15.75" x14ac:dyDescent="0.15"/>
  <cols>
    <col min="1" max="1" width="5.125" style="1" customWidth="1"/>
    <col min="2" max="2" width="3.875" style="1" customWidth="1"/>
    <col min="3" max="3" width="3" style="1" customWidth="1"/>
    <col min="4" max="4" width="5.625" style="1" customWidth="1"/>
    <col min="5" max="7" width="14" style="1" customWidth="1"/>
    <col min="8" max="9" width="14.5" style="1" customWidth="1"/>
    <col min="10" max="16384" width="9" style="1"/>
  </cols>
  <sheetData>
    <row r="1" spans="1:10" ht="14.25" customHeight="1" x14ac:dyDescent="0.15">
      <c r="A1" s="3"/>
      <c r="B1" s="3"/>
      <c r="C1" s="3"/>
    </row>
    <row r="2" spans="1:10" ht="14.25" customHeight="1" x14ac:dyDescent="0.15">
      <c r="A2" s="3"/>
      <c r="B2" s="3"/>
      <c r="C2" s="3"/>
    </row>
    <row r="3" spans="1:10" ht="19.5" x14ac:dyDescent="0.15">
      <c r="A3" s="4" t="s">
        <v>2</v>
      </c>
      <c r="B3" s="3"/>
      <c r="C3" s="3"/>
    </row>
    <row r="4" spans="1:10" ht="18" customHeight="1" x14ac:dyDescent="0.15">
      <c r="A4" s="61" t="s">
        <v>4</v>
      </c>
      <c r="B4" s="62"/>
      <c r="C4" s="62"/>
      <c r="D4" s="63"/>
      <c r="E4" s="54" t="s">
        <v>18</v>
      </c>
      <c r="F4" s="54"/>
      <c r="G4" s="54" t="s">
        <v>10</v>
      </c>
      <c r="H4" s="54"/>
      <c r="I4" s="67" t="s">
        <v>11</v>
      </c>
    </row>
    <row r="5" spans="1:10" ht="18" customHeight="1" x14ac:dyDescent="0.15">
      <c r="A5" s="64"/>
      <c r="B5" s="65"/>
      <c r="C5" s="65"/>
      <c r="D5" s="66"/>
      <c r="E5" s="28" t="s">
        <v>6</v>
      </c>
      <c r="F5" s="36" t="s">
        <v>3</v>
      </c>
      <c r="G5" s="10" t="s">
        <v>6</v>
      </c>
      <c r="H5" s="36" t="s">
        <v>3</v>
      </c>
      <c r="I5" s="68"/>
    </row>
    <row r="6" spans="1:10" x14ac:dyDescent="0.15">
      <c r="A6" s="5"/>
      <c r="B6" s="11"/>
      <c r="C6" s="11"/>
      <c r="D6" s="21"/>
      <c r="E6" s="29" t="s">
        <v>5</v>
      </c>
      <c r="F6" s="37" t="s">
        <v>28</v>
      </c>
      <c r="G6" s="37" t="s">
        <v>5</v>
      </c>
      <c r="H6" s="37" t="s">
        <v>28</v>
      </c>
      <c r="I6" s="44" t="s">
        <v>29</v>
      </c>
    </row>
    <row r="7" spans="1:10" ht="16.5" x14ac:dyDescent="0.15">
      <c r="A7" s="6" t="s">
        <v>42</v>
      </c>
      <c r="B7" s="12" t="s">
        <v>30</v>
      </c>
      <c r="C7" s="15"/>
      <c r="D7" s="22"/>
      <c r="E7" s="30">
        <v>89494</v>
      </c>
      <c r="F7" s="38">
        <v>94021</v>
      </c>
      <c r="G7" s="38">
        <v>44884</v>
      </c>
      <c r="H7" s="38">
        <v>54346</v>
      </c>
      <c r="I7" s="45">
        <f>H7/F7*100</f>
        <v>57.801980408632112</v>
      </c>
      <c r="J7" s="38"/>
    </row>
    <row r="8" spans="1:10" ht="16.5" x14ac:dyDescent="0.15">
      <c r="A8" s="6"/>
      <c r="B8" s="13" t="s">
        <v>31</v>
      </c>
      <c r="C8" s="13"/>
      <c r="D8" s="22"/>
      <c r="E8" s="30">
        <v>91138</v>
      </c>
      <c r="F8" s="38">
        <v>87730</v>
      </c>
      <c r="G8" s="38">
        <v>46418</v>
      </c>
      <c r="H8" s="38">
        <v>49587</v>
      </c>
      <c r="I8" s="45">
        <f>H8/F8*100</f>
        <v>56.522284281317681</v>
      </c>
    </row>
    <row r="9" spans="1:10" ht="16.5" x14ac:dyDescent="0.15">
      <c r="A9" s="6"/>
      <c r="B9" s="13" t="s">
        <v>38</v>
      </c>
      <c r="C9" s="13"/>
      <c r="D9" s="22"/>
      <c r="E9" s="30">
        <v>92927</v>
      </c>
      <c r="F9" s="38">
        <v>88449</v>
      </c>
      <c r="G9" s="38">
        <v>48213</v>
      </c>
      <c r="H9" s="38">
        <v>50065</v>
      </c>
      <c r="I9" s="45">
        <v>53.875622800693016</v>
      </c>
    </row>
    <row r="10" spans="1:10" ht="16.5" x14ac:dyDescent="0.15">
      <c r="A10" s="6"/>
      <c r="B10" s="13" t="s">
        <v>39</v>
      </c>
      <c r="C10" s="13"/>
      <c r="D10" s="22"/>
      <c r="E10" s="30">
        <v>101571</v>
      </c>
      <c r="F10" s="38">
        <v>90342</v>
      </c>
      <c r="G10" s="38">
        <v>55532</v>
      </c>
      <c r="H10" s="38">
        <v>51940</v>
      </c>
      <c r="I10" s="45">
        <v>57.492639082597243</v>
      </c>
    </row>
    <row r="11" spans="1:10" ht="16.5" x14ac:dyDescent="0.15">
      <c r="A11" s="7" t="s">
        <v>40</v>
      </c>
      <c r="B11" s="13" t="s">
        <v>24</v>
      </c>
      <c r="C11" s="13"/>
      <c r="D11" s="22"/>
      <c r="E11" s="30">
        <v>106596</v>
      </c>
      <c r="F11" s="38">
        <v>90761.369999999981</v>
      </c>
      <c r="G11" s="38">
        <v>58757</v>
      </c>
      <c r="H11" s="38">
        <v>52461.98</v>
      </c>
      <c r="I11" s="45">
        <v>57.80210237020443</v>
      </c>
    </row>
    <row r="12" spans="1:10" ht="16.5" x14ac:dyDescent="0.15">
      <c r="A12" s="7"/>
      <c r="B12" s="13" t="s">
        <v>14</v>
      </c>
      <c r="C12" s="13"/>
      <c r="D12" s="22"/>
      <c r="E12" s="30">
        <v>108090</v>
      </c>
      <c r="F12" s="38">
        <v>88569</v>
      </c>
      <c r="G12" s="38">
        <v>59409</v>
      </c>
      <c r="H12" s="38">
        <v>51672</v>
      </c>
      <c r="I12" s="45">
        <v>58.340954510043019</v>
      </c>
    </row>
    <row r="13" spans="1:10" ht="16.5" x14ac:dyDescent="0.15">
      <c r="A13" s="7"/>
      <c r="B13" s="13" t="s">
        <v>23</v>
      </c>
      <c r="C13" s="13"/>
      <c r="D13" s="22"/>
      <c r="E13" s="30">
        <v>106701</v>
      </c>
      <c r="F13" s="38">
        <v>87425</v>
      </c>
      <c r="G13" s="38">
        <v>58242</v>
      </c>
      <c r="H13" s="38">
        <v>51222</v>
      </c>
      <c r="I13" s="45">
        <v>58.58964826994567</v>
      </c>
    </row>
    <row r="14" spans="1:10" ht="16.5" x14ac:dyDescent="0.15">
      <c r="A14" s="7"/>
      <c r="B14" s="13" t="s">
        <v>33</v>
      </c>
      <c r="C14" s="13"/>
      <c r="D14" s="22"/>
      <c r="E14" s="30">
        <v>103345</v>
      </c>
      <c r="F14" s="38">
        <v>85353</v>
      </c>
      <c r="G14" s="38">
        <v>56696</v>
      </c>
      <c r="H14" s="38">
        <v>50000</v>
      </c>
      <c r="I14" s="45">
        <v>58.580249083219101</v>
      </c>
    </row>
    <row r="15" spans="1:10" ht="16.5" x14ac:dyDescent="0.15">
      <c r="A15" s="7"/>
      <c r="B15" s="14" t="s">
        <v>41</v>
      </c>
      <c r="C15" s="14"/>
      <c r="D15" s="22"/>
      <c r="E15" s="30">
        <v>94049</v>
      </c>
      <c r="F15" s="39">
        <v>81996</v>
      </c>
      <c r="G15" s="39">
        <v>50844</v>
      </c>
      <c r="H15" s="39">
        <v>47962</v>
      </c>
      <c r="I15" s="45">
        <v>58.493097224254839</v>
      </c>
    </row>
    <row r="16" spans="1:10" ht="16.5" x14ac:dyDescent="0.15">
      <c r="A16" s="7"/>
      <c r="B16" s="13" t="s">
        <v>43</v>
      </c>
      <c r="C16" s="13"/>
      <c r="D16" s="22"/>
      <c r="E16" s="30">
        <f>SUM(E17:E28)</f>
        <v>95598</v>
      </c>
      <c r="F16" s="38">
        <f>SUM(F17:F28)</f>
        <v>80269.610000000015</v>
      </c>
      <c r="G16" s="38">
        <f>SUM(G17:G28)</f>
        <v>52150</v>
      </c>
      <c r="H16" s="38">
        <f>SUM(H17:H28)</f>
        <v>47382.35</v>
      </c>
      <c r="I16" s="45">
        <f t="shared" ref="I16:I28" si="0">H16/F16*100</f>
        <v>59.029002383342821</v>
      </c>
    </row>
    <row r="17" spans="1:9" ht="16.5" x14ac:dyDescent="0.25">
      <c r="A17" s="7" t="s">
        <v>40</v>
      </c>
      <c r="B17" s="15">
        <v>6</v>
      </c>
      <c r="C17" s="13" t="s">
        <v>8</v>
      </c>
      <c r="D17" s="23" t="s">
        <v>32</v>
      </c>
      <c r="E17" s="31">
        <v>8082</v>
      </c>
      <c r="F17" s="40">
        <v>7286.51</v>
      </c>
      <c r="G17" s="40">
        <v>4418</v>
      </c>
      <c r="H17" s="40">
        <v>4322.51</v>
      </c>
      <c r="I17" s="46">
        <f t="shared" si="0"/>
        <v>59.322089724710459</v>
      </c>
    </row>
    <row r="18" spans="1:9" ht="16.5" x14ac:dyDescent="0.25">
      <c r="A18" s="7"/>
      <c r="B18" s="16"/>
      <c r="C18" s="17"/>
      <c r="D18" s="23" t="s">
        <v>36</v>
      </c>
      <c r="E18" s="31">
        <v>8457</v>
      </c>
      <c r="F18" s="40">
        <v>7171.14</v>
      </c>
      <c r="G18" s="40">
        <v>4604</v>
      </c>
      <c r="H18" s="40">
        <v>4257.3500000000004</v>
      </c>
      <c r="I18" s="46">
        <f t="shared" si="0"/>
        <v>59.367827151610484</v>
      </c>
    </row>
    <row r="19" spans="1:9" ht="16.5" x14ac:dyDescent="0.25">
      <c r="A19" s="8"/>
      <c r="B19" s="12"/>
      <c r="C19" s="17"/>
      <c r="D19" s="23" t="s">
        <v>27</v>
      </c>
      <c r="E19" s="31">
        <v>7605</v>
      </c>
      <c r="F19" s="40">
        <v>6505.96</v>
      </c>
      <c r="G19" s="40">
        <v>4184</v>
      </c>
      <c r="H19" s="40">
        <v>3822.89</v>
      </c>
      <c r="I19" s="46">
        <f t="shared" si="0"/>
        <v>58.759814078168326</v>
      </c>
    </row>
    <row r="20" spans="1:9" ht="16.5" x14ac:dyDescent="0.25">
      <c r="A20" s="8"/>
      <c r="B20" s="12"/>
      <c r="C20" s="17"/>
      <c r="D20" s="23" t="s">
        <v>12</v>
      </c>
      <c r="E20" s="31">
        <v>8032</v>
      </c>
      <c r="F20" s="40">
        <v>7114.11</v>
      </c>
      <c r="G20" s="40">
        <v>4279</v>
      </c>
      <c r="H20" s="40">
        <v>4178.0600000000004</v>
      </c>
      <c r="I20" s="46">
        <f t="shared" si="0"/>
        <v>58.729201544536146</v>
      </c>
    </row>
    <row r="21" spans="1:9" ht="16.5" x14ac:dyDescent="0.25">
      <c r="A21" s="8"/>
      <c r="B21" s="12"/>
      <c r="C21" s="17"/>
      <c r="D21" s="23" t="s">
        <v>35</v>
      </c>
      <c r="E21" s="31">
        <v>8360</v>
      </c>
      <c r="F21" s="40">
        <v>6755</v>
      </c>
      <c r="G21" s="40">
        <v>4558</v>
      </c>
      <c r="H21" s="40">
        <v>4005.2</v>
      </c>
      <c r="I21" s="46">
        <f t="shared" si="0"/>
        <v>59.292376017764617</v>
      </c>
    </row>
    <row r="22" spans="1:9" ht="16.5" x14ac:dyDescent="0.25">
      <c r="A22" s="8"/>
      <c r="B22" s="12"/>
      <c r="C22" s="17"/>
      <c r="D22" s="23" t="s">
        <v>1</v>
      </c>
      <c r="E22" s="31">
        <v>7589</v>
      </c>
      <c r="F22" s="40">
        <v>6332.55</v>
      </c>
      <c r="G22" s="40">
        <v>4231</v>
      </c>
      <c r="H22" s="40">
        <v>3793.01</v>
      </c>
      <c r="I22" s="46">
        <f t="shared" si="0"/>
        <v>59.897039897039896</v>
      </c>
    </row>
    <row r="23" spans="1:9" ht="16.5" x14ac:dyDescent="0.25">
      <c r="A23" s="8"/>
      <c r="B23" s="12"/>
      <c r="C23" s="17"/>
      <c r="D23" s="24" t="s">
        <v>0</v>
      </c>
      <c r="E23" s="31">
        <v>8166</v>
      </c>
      <c r="F23" s="40">
        <v>6824.76</v>
      </c>
      <c r="G23" s="40">
        <v>4410</v>
      </c>
      <c r="H23" s="40">
        <v>4012.75</v>
      </c>
      <c r="I23" s="46">
        <f t="shared" si="0"/>
        <v>58.796939379553272</v>
      </c>
    </row>
    <row r="24" spans="1:9" ht="16.5" x14ac:dyDescent="0.25">
      <c r="A24" s="8"/>
      <c r="B24" s="12"/>
      <c r="C24" s="17"/>
      <c r="D24" s="24" t="s">
        <v>9</v>
      </c>
      <c r="E24" s="31">
        <v>8273</v>
      </c>
      <c r="F24" s="40">
        <v>6614.93</v>
      </c>
      <c r="G24" s="40">
        <v>4515</v>
      </c>
      <c r="H24" s="40">
        <v>3903.28</v>
      </c>
      <c r="I24" s="46">
        <f t="shared" si="0"/>
        <v>59.007124791947909</v>
      </c>
    </row>
    <row r="25" spans="1:9" ht="16.5" x14ac:dyDescent="0.25">
      <c r="A25" s="7"/>
      <c r="B25" s="17"/>
      <c r="C25" s="16"/>
      <c r="D25" s="24" t="s">
        <v>20</v>
      </c>
      <c r="E25" s="31">
        <v>9062</v>
      </c>
      <c r="F25" s="40">
        <v>7282.33</v>
      </c>
      <c r="G25" s="40">
        <v>5029</v>
      </c>
      <c r="H25" s="40">
        <v>4327.4399999999996</v>
      </c>
      <c r="I25" s="46">
        <f t="shared" si="0"/>
        <v>59.423838249571212</v>
      </c>
    </row>
    <row r="26" spans="1:9" ht="16.5" x14ac:dyDescent="0.25">
      <c r="A26" s="7" t="s">
        <v>40</v>
      </c>
      <c r="B26" s="17">
        <v>7</v>
      </c>
      <c r="C26" s="16" t="s">
        <v>8</v>
      </c>
      <c r="D26" s="24" t="s">
        <v>7</v>
      </c>
      <c r="E26" s="31">
        <v>7420</v>
      </c>
      <c r="F26" s="40">
        <v>6375.32</v>
      </c>
      <c r="G26" s="40">
        <v>4012</v>
      </c>
      <c r="H26" s="40">
        <v>3728.39</v>
      </c>
      <c r="I26" s="46">
        <f t="shared" si="0"/>
        <v>58.481613471951214</v>
      </c>
    </row>
    <row r="27" spans="1:9" ht="16.5" x14ac:dyDescent="0.25">
      <c r="A27" s="8"/>
      <c r="B27" s="12"/>
      <c r="C27" s="17"/>
      <c r="D27" s="24" t="s">
        <v>37</v>
      </c>
      <c r="E27" s="31">
        <v>6820</v>
      </c>
      <c r="F27" s="40">
        <v>5575.83</v>
      </c>
      <c r="G27" s="40">
        <v>3711</v>
      </c>
      <c r="H27" s="40">
        <v>3273.52</v>
      </c>
      <c r="I27" s="46">
        <f t="shared" si="0"/>
        <v>58.709106984969054</v>
      </c>
    </row>
    <row r="28" spans="1:9" s="2" customFormat="1" ht="16.5" x14ac:dyDescent="0.25">
      <c r="A28" s="9"/>
      <c r="B28" s="18"/>
      <c r="C28" s="20"/>
      <c r="D28" s="25" t="s">
        <v>19</v>
      </c>
      <c r="E28" s="32">
        <v>7732</v>
      </c>
      <c r="F28" s="41">
        <v>6431.17</v>
      </c>
      <c r="G28" s="41">
        <v>4199</v>
      </c>
      <c r="H28" s="41">
        <v>3757.95</v>
      </c>
      <c r="I28" s="47">
        <f t="shared" si="0"/>
        <v>58.433379929313013</v>
      </c>
    </row>
    <row r="29" spans="1:9" ht="14.25" customHeight="1" x14ac:dyDescent="0.15">
      <c r="A29" s="1" t="s">
        <v>44</v>
      </c>
      <c r="E29" s="33"/>
      <c r="F29" s="33"/>
      <c r="G29" s="33"/>
      <c r="H29" s="33"/>
      <c r="I29" s="48"/>
    </row>
    <row r="30" spans="1:9" ht="6.75" customHeight="1" x14ac:dyDescent="0.15"/>
    <row r="31" spans="1:9" ht="20.25" customHeight="1" x14ac:dyDescent="0.15">
      <c r="A31" s="4" t="s">
        <v>13</v>
      </c>
      <c r="B31" s="3"/>
      <c r="C31" s="3"/>
      <c r="E31" s="33"/>
    </row>
    <row r="32" spans="1:9" ht="18.75" customHeight="1" x14ac:dyDescent="0.15">
      <c r="A32" s="61" t="s">
        <v>4</v>
      </c>
      <c r="B32" s="62"/>
      <c r="C32" s="62"/>
      <c r="D32" s="63"/>
      <c r="E32" s="55" t="s">
        <v>18</v>
      </c>
      <c r="F32" s="56"/>
      <c r="G32" s="55" t="s">
        <v>10</v>
      </c>
      <c r="H32" s="56"/>
      <c r="I32" s="57"/>
    </row>
    <row r="33" spans="1:9" ht="18.75" customHeight="1" x14ac:dyDescent="0.15">
      <c r="A33" s="64"/>
      <c r="B33" s="65"/>
      <c r="C33" s="65"/>
      <c r="D33" s="66"/>
      <c r="E33" s="28" t="s">
        <v>6</v>
      </c>
      <c r="F33" s="36" t="s">
        <v>15</v>
      </c>
      <c r="G33" s="10" t="s">
        <v>6</v>
      </c>
      <c r="H33" s="36" t="s">
        <v>16</v>
      </c>
      <c r="I33" s="49" t="s">
        <v>17</v>
      </c>
    </row>
    <row r="34" spans="1:9" ht="17.25" customHeight="1" x14ac:dyDescent="0.15">
      <c r="A34" s="5"/>
      <c r="B34" s="11"/>
      <c r="C34" s="11"/>
      <c r="D34" s="21"/>
      <c r="E34" s="34" t="s">
        <v>5</v>
      </c>
      <c r="F34" s="42" t="s">
        <v>26</v>
      </c>
      <c r="G34" s="42" t="s">
        <v>5</v>
      </c>
      <c r="H34" s="42" t="s">
        <v>26</v>
      </c>
      <c r="I34" s="50" t="s">
        <v>26</v>
      </c>
    </row>
    <row r="35" spans="1:9" ht="17.25" customHeight="1" x14ac:dyDescent="0.15">
      <c r="A35" s="7" t="s">
        <v>42</v>
      </c>
      <c r="B35" s="12" t="s">
        <v>30</v>
      </c>
      <c r="C35" s="15"/>
      <c r="D35" s="22"/>
      <c r="E35" s="30">
        <v>15996</v>
      </c>
      <c r="F35" s="38">
        <v>28793</v>
      </c>
      <c r="G35" s="38">
        <v>11352</v>
      </c>
      <c r="H35" s="38">
        <v>20434</v>
      </c>
      <c r="I35" s="51">
        <f>H35/365</f>
        <v>55.983561643835614</v>
      </c>
    </row>
    <row r="36" spans="1:9" ht="17.25" customHeight="1" x14ac:dyDescent="0.15">
      <c r="A36" s="7"/>
      <c r="B36" s="13" t="s">
        <v>31</v>
      </c>
      <c r="C36" s="13"/>
      <c r="D36" s="22"/>
      <c r="E36" s="30">
        <v>16017</v>
      </c>
      <c r="F36" s="38">
        <v>24517</v>
      </c>
      <c r="G36" s="38">
        <v>11457</v>
      </c>
      <c r="H36" s="38">
        <v>18678</v>
      </c>
      <c r="I36" s="51">
        <f>H36/365</f>
        <v>51.172602739726024</v>
      </c>
    </row>
    <row r="37" spans="1:9" ht="17.25" customHeight="1" x14ac:dyDescent="0.15">
      <c r="A37" s="7"/>
      <c r="B37" s="13" t="s">
        <v>38</v>
      </c>
      <c r="C37" s="13"/>
      <c r="D37" s="22"/>
      <c r="E37" s="30">
        <v>8866</v>
      </c>
      <c r="F37" s="38">
        <v>25660</v>
      </c>
      <c r="G37" s="38">
        <v>4375</v>
      </c>
      <c r="H37" s="38">
        <v>19929</v>
      </c>
      <c r="I37" s="51">
        <v>54.6</v>
      </c>
    </row>
    <row r="38" spans="1:9" ht="17.25" customHeight="1" x14ac:dyDescent="0.15">
      <c r="A38" s="7"/>
      <c r="B38" s="58" t="s">
        <v>39</v>
      </c>
      <c r="C38" s="59"/>
      <c r="D38" s="60"/>
      <c r="E38" s="30">
        <v>8857</v>
      </c>
      <c r="F38" s="38">
        <v>25564</v>
      </c>
      <c r="G38" s="38">
        <v>4333</v>
      </c>
      <c r="H38" s="38">
        <v>19565</v>
      </c>
      <c r="I38" s="51">
        <v>53.602739726027394</v>
      </c>
    </row>
    <row r="39" spans="1:9" ht="17.25" customHeight="1" x14ac:dyDescent="0.15">
      <c r="A39" s="7" t="s">
        <v>40</v>
      </c>
      <c r="B39" s="13" t="s">
        <v>24</v>
      </c>
      <c r="C39" s="13"/>
      <c r="D39" s="22"/>
      <c r="E39" s="30">
        <v>8421</v>
      </c>
      <c r="F39" s="38">
        <v>26072</v>
      </c>
      <c r="G39" s="38">
        <v>4032</v>
      </c>
      <c r="H39" s="38">
        <v>20309.48</v>
      </c>
      <c r="I39" s="51">
        <v>55.642410958904108</v>
      </c>
    </row>
    <row r="40" spans="1:9" ht="17.25" customHeight="1" x14ac:dyDescent="0.15">
      <c r="A40" s="7"/>
      <c r="B40" s="13" t="s">
        <v>14</v>
      </c>
      <c r="C40" s="13"/>
      <c r="D40" s="22"/>
      <c r="E40" s="30">
        <v>6314</v>
      </c>
      <c r="F40" s="38">
        <v>24963</v>
      </c>
      <c r="G40" s="38">
        <v>3269</v>
      </c>
      <c r="H40" s="38">
        <v>20003</v>
      </c>
      <c r="I40" s="51">
        <v>55</v>
      </c>
    </row>
    <row r="41" spans="1:9" ht="17.25" customHeight="1" x14ac:dyDescent="0.15">
      <c r="A41" s="7"/>
      <c r="B41" s="13" t="s">
        <v>23</v>
      </c>
      <c r="C41" s="13"/>
      <c r="D41" s="22"/>
      <c r="E41" s="30">
        <v>7048</v>
      </c>
      <c r="F41" s="38">
        <v>19376</v>
      </c>
      <c r="G41" s="38">
        <v>3428</v>
      </c>
      <c r="H41" s="38">
        <v>14989</v>
      </c>
      <c r="I41" s="51">
        <v>41</v>
      </c>
    </row>
    <row r="42" spans="1:9" ht="17.25" customHeight="1" x14ac:dyDescent="0.15">
      <c r="A42" s="7"/>
      <c r="B42" s="13" t="s">
        <v>33</v>
      </c>
      <c r="C42" s="13"/>
      <c r="D42" s="22"/>
      <c r="E42" s="30">
        <v>6329</v>
      </c>
      <c r="F42" s="38">
        <v>17968</v>
      </c>
      <c r="G42" s="38">
        <v>3163</v>
      </c>
      <c r="H42" s="38">
        <v>14066</v>
      </c>
      <c r="I42" s="51">
        <v>39</v>
      </c>
    </row>
    <row r="43" spans="1:9" ht="17.25" customHeight="1" x14ac:dyDescent="0.15">
      <c r="A43" s="7"/>
      <c r="B43" s="14" t="s">
        <v>41</v>
      </c>
      <c r="C43" s="14"/>
      <c r="D43" s="22"/>
      <c r="E43" s="30">
        <v>7023</v>
      </c>
      <c r="F43" s="39">
        <v>19565</v>
      </c>
      <c r="G43" s="39">
        <v>3360</v>
      </c>
      <c r="H43" s="39">
        <v>14742</v>
      </c>
      <c r="I43" s="51">
        <v>40</v>
      </c>
    </row>
    <row r="44" spans="1:9" ht="17.25" customHeight="1" x14ac:dyDescent="0.15">
      <c r="A44" s="7"/>
      <c r="B44" s="13" t="s">
        <v>43</v>
      </c>
      <c r="C44" s="13"/>
      <c r="D44" s="22"/>
      <c r="E44" s="30">
        <f>SUM(E45:E56)</f>
        <v>6736</v>
      </c>
      <c r="F44" s="38">
        <f>SUM(F45:F56)</f>
        <v>18323.530000000002</v>
      </c>
      <c r="G44" s="38">
        <f>SUM(G45:G56)</f>
        <v>3172</v>
      </c>
      <c r="H44" s="38">
        <f>SUM(H45:H56)</f>
        <v>13635.29</v>
      </c>
      <c r="I44" s="51">
        <f>ROUND(H44/365,0)</f>
        <v>37</v>
      </c>
    </row>
    <row r="45" spans="1:9" ht="17.25" customHeight="1" x14ac:dyDescent="0.15">
      <c r="A45" s="7" t="s">
        <v>40</v>
      </c>
      <c r="B45" s="17">
        <v>6</v>
      </c>
      <c r="C45" s="13" t="s">
        <v>8</v>
      </c>
      <c r="D45" s="26" t="s">
        <v>32</v>
      </c>
      <c r="E45" s="31">
        <v>583</v>
      </c>
      <c r="F45" s="40">
        <v>1647.78</v>
      </c>
      <c r="G45" s="40">
        <v>280</v>
      </c>
      <c r="H45" s="40">
        <v>1258.0899999999999</v>
      </c>
      <c r="I45" s="52">
        <f>ROUND(H45/30,0)</f>
        <v>42</v>
      </c>
    </row>
    <row r="46" spans="1:9" ht="17.25" customHeight="1" x14ac:dyDescent="0.15">
      <c r="A46" s="7"/>
      <c r="B46" s="16"/>
      <c r="C46" s="17"/>
      <c r="D46" s="26" t="s">
        <v>36</v>
      </c>
      <c r="E46" s="31">
        <v>607</v>
      </c>
      <c r="F46" s="40">
        <v>1709.32</v>
      </c>
      <c r="G46" s="40">
        <v>287</v>
      </c>
      <c r="H46" s="40">
        <v>1249.3</v>
      </c>
      <c r="I46" s="52">
        <f>ROUND(H46/31,0)</f>
        <v>40</v>
      </c>
    </row>
    <row r="47" spans="1:9" ht="17.25" customHeight="1" x14ac:dyDescent="0.15">
      <c r="A47" s="7"/>
      <c r="B47" s="16"/>
      <c r="C47" s="17"/>
      <c r="D47" s="26" t="s">
        <v>27</v>
      </c>
      <c r="E47" s="31">
        <v>603</v>
      </c>
      <c r="F47" s="40">
        <v>1686.2</v>
      </c>
      <c r="G47" s="40">
        <v>264</v>
      </c>
      <c r="H47" s="40">
        <v>1199.24</v>
      </c>
      <c r="I47" s="52">
        <f>ROUND(H47/30,0)</f>
        <v>40</v>
      </c>
    </row>
    <row r="48" spans="1:9" ht="17.25" customHeight="1" x14ac:dyDescent="0.15">
      <c r="A48" s="7"/>
      <c r="B48" s="16"/>
      <c r="C48" s="17"/>
      <c r="D48" s="26" t="s">
        <v>12</v>
      </c>
      <c r="E48" s="31">
        <v>657</v>
      </c>
      <c r="F48" s="40">
        <v>1850.34</v>
      </c>
      <c r="G48" s="40">
        <v>295</v>
      </c>
      <c r="H48" s="40">
        <v>1319.55</v>
      </c>
      <c r="I48" s="52">
        <f>ROUND(H48/31,0)</f>
        <v>43</v>
      </c>
    </row>
    <row r="49" spans="1:9" ht="17.25" customHeight="1" x14ac:dyDescent="0.15">
      <c r="A49" s="7"/>
      <c r="B49" s="16"/>
      <c r="C49" s="17"/>
      <c r="D49" s="26" t="s">
        <v>35</v>
      </c>
      <c r="E49" s="31">
        <v>537</v>
      </c>
      <c r="F49" s="40">
        <v>1387.45</v>
      </c>
      <c r="G49" s="40">
        <v>255</v>
      </c>
      <c r="H49" s="40">
        <v>1042.43</v>
      </c>
      <c r="I49" s="52">
        <f>ROUND(H49/31,0)</f>
        <v>34</v>
      </c>
    </row>
    <row r="50" spans="1:9" ht="17.25" customHeight="1" x14ac:dyDescent="0.15">
      <c r="A50" s="7"/>
      <c r="B50" s="16"/>
      <c r="C50" s="17"/>
      <c r="D50" s="26" t="s">
        <v>1</v>
      </c>
      <c r="E50" s="31">
        <v>515</v>
      </c>
      <c r="F50" s="40">
        <v>1366.6</v>
      </c>
      <c r="G50" s="40">
        <v>255</v>
      </c>
      <c r="H50" s="40">
        <v>1057.48</v>
      </c>
      <c r="I50" s="52">
        <f>ROUND(H50/30,0)</f>
        <v>35</v>
      </c>
    </row>
    <row r="51" spans="1:9" ht="17.25" customHeight="1" x14ac:dyDescent="0.15">
      <c r="A51" s="7"/>
      <c r="B51" s="16"/>
      <c r="C51" s="17"/>
      <c r="D51" s="26" t="s">
        <v>34</v>
      </c>
      <c r="E51" s="31">
        <v>605</v>
      </c>
      <c r="F51" s="40">
        <v>1626.01</v>
      </c>
      <c r="G51" s="40">
        <v>272</v>
      </c>
      <c r="H51" s="40">
        <v>1157.7</v>
      </c>
      <c r="I51" s="52">
        <f>ROUND(H51/31,0)</f>
        <v>37</v>
      </c>
    </row>
    <row r="52" spans="1:9" ht="17.25" customHeight="1" x14ac:dyDescent="0.15">
      <c r="A52" s="7"/>
      <c r="B52" s="16"/>
      <c r="C52" s="17"/>
      <c r="D52" s="26" t="s">
        <v>9</v>
      </c>
      <c r="E52" s="31">
        <v>565</v>
      </c>
      <c r="F52" s="40">
        <v>1568.54</v>
      </c>
      <c r="G52" s="40">
        <v>274</v>
      </c>
      <c r="H52" s="40">
        <v>1194.96</v>
      </c>
      <c r="I52" s="52">
        <f>ROUND(H52/30,0)</f>
        <v>40</v>
      </c>
    </row>
    <row r="53" spans="1:9" ht="17.25" customHeight="1" x14ac:dyDescent="0.15">
      <c r="A53" s="7"/>
      <c r="B53" s="17"/>
      <c r="C53" s="16"/>
      <c r="D53" s="26" t="s">
        <v>20</v>
      </c>
      <c r="E53" s="31">
        <v>527</v>
      </c>
      <c r="F53" s="40">
        <v>1328.3</v>
      </c>
      <c r="G53" s="40">
        <v>242</v>
      </c>
      <c r="H53" s="40">
        <v>951.59</v>
      </c>
      <c r="I53" s="52">
        <f>ROUND(H53/31,0)</f>
        <v>31</v>
      </c>
    </row>
    <row r="54" spans="1:9" ht="17.25" customHeight="1" x14ac:dyDescent="0.15">
      <c r="A54" s="7" t="s">
        <v>40</v>
      </c>
      <c r="B54" s="17">
        <v>7</v>
      </c>
      <c r="C54" s="16" t="s">
        <v>8</v>
      </c>
      <c r="D54" s="26" t="s">
        <v>21</v>
      </c>
      <c r="E54" s="31">
        <v>485</v>
      </c>
      <c r="F54" s="40">
        <v>1385.61</v>
      </c>
      <c r="G54" s="40">
        <v>242</v>
      </c>
      <c r="H54" s="40">
        <v>1087.78</v>
      </c>
      <c r="I54" s="52">
        <f>ROUND(H54/31,0)</f>
        <v>35</v>
      </c>
    </row>
    <row r="55" spans="1:9" ht="17.25" customHeight="1" x14ac:dyDescent="0.15">
      <c r="A55" s="8"/>
      <c r="B55" s="13"/>
      <c r="C55" s="17"/>
      <c r="D55" s="26" t="s">
        <v>22</v>
      </c>
      <c r="E55" s="31">
        <v>504</v>
      </c>
      <c r="F55" s="40">
        <v>1320.63</v>
      </c>
      <c r="G55" s="40">
        <v>238</v>
      </c>
      <c r="H55" s="40">
        <v>1005.5</v>
      </c>
      <c r="I55" s="52">
        <f>ROUND(H55/28,0)</f>
        <v>36</v>
      </c>
    </row>
    <row r="56" spans="1:9" s="2" customFormat="1" ht="17.25" customHeight="1" x14ac:dyDescent="0.15">
      <c r="A56" s="9"/>
      <c r="B56" s="19"/>
      <c r="C56" s="20"/>
      <c r="D56" s="27" t="s">
        <v>25</v>
      </c>
      <c r="E56" s="35">
        <v>548</v>
      </c>
      <c r="F56" s="41">
        <v>1446.75</v>
      </c>
      <c r="G56" s="41">
        <v>268</v>
      </c>
      <c r="H56" s="41">
        <v>1111.67</v>
      </c>
      <c r="I56" s="53">
        <f>ROUND(H56/31,0)</f>
        <v>36</v>
      </c>
    </row>
    <row r="57" spans="1:9" s="2" customFormat="1" ht="17.25" customHeight="1" x14ac:dyDescent="0.15">
      <c r="A57" s="2" t="s">
        <v>44</v>
      </c>
    </row>
    <row r="58" spans="1:9" ht="17.25" customHeight="1" x14ac:dyDescent="0.15">
      <c r="E58" s="33"/>
      <c r="F58" s="38"/>
      <c r="G58" s="43"/>
      <c r="H58" s="33"/>
    </row>
    <row r="59" spans="1:9" x14ac:dyDescent="0.15">
      <c r="F59" s="2"/>
    </row>
  </sheetData>
  <mergeCells count="8">
    <mergeCell ref="E4:F4"/>
    <mergeCell ref="G4:H4"/>
    <mergeCell ref="E32:F32"/>
    <mergeCell ref="G32:I32"/>
    <mergeCell ref="B38:D38"/>
    <mergeCell ref="A4:D5"/>
    <mergeCell ref="I4:I5"/>
    <mergeCell ref="A32:D33"/>
  </mergeCells>
  <phoneticPr fontId="1"/>
  <dataValidations count="1">
    <dataValidation imeMode="off" allowBlank="1" showInputMessage="1" showErrorMessage="1" sqref="E45:H56 E17:I28"/>
  </dataValidations>
  <printOptions horizontalCentered="1" verticalCentered="1"/>
  <pageMargins left="0.47244094488188981" right="0.41" top="0.51181102362204722" bottom="0.55118110236220474" header="0.62992125984251968" footer="0.31496062992125984"/>
  <pageSetup paperSize="9" scale="88" firstPageNumber="9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ごみ・し尿処理状況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2026-03-18T05:21:48Z</dcterms:created>
  <dcterms:modified xsi:type="dcterms:W3CDTF">2026-03-18T05:21:57Z</dcterms:modified>
</cp:coreProperties>
</file>